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horvatic\AppData\Local\Microsoft\Windows\INetCache\Content.Outlook\M66W7AIA\"/>
    </mc:Choice>
  </mc:AlternateContent>
  <bookViews>
    <workbookView xWindow="0" yWindow="0" windowWidth="28800" windowHeight="11835"/>
  </bookViews>
  <sheets>
    <sheet name="020 87 " sheetId="8" r:id="rId1"/>
  </sheets>
  <definedNames>
    <definedName name="_xlnm.Print_Area" localSheetId="0">'020 87 '!$A$1:$E$285</definedName>
  </definedNames>
  <calcPr calcId="152511"/>
</workbook>
</file>

<file path=xl/calcChain.xml><?xml version="1.0" encoding="utf-8"?>
<calcChain xmlns="http://schemas.openxmlformats.org/spreadsheetml/2006/main">
  <c r="E284" i="8" l="1"/>
  <c r="D284" i="8"/>
  <c r="C284" i="8"/>
  <c r="E282" i="8"/>
  <c r="E281" i="8" s="1"/>
  <c r="E280" i="8" s="1"/>
  <c r="D282" i="8"/>
  <c r="C282" i="8"/>
  <c r="C281" i="8" s="1"/>
  <c r="C280" i="8" s="1"/>
  <c r="D281" i="8"/>
  <c r="D280" i="8"/>
  <c r="D278" i="8"/>
  <c r="C278" i="8"/>
  <c r="D277" i="8"/>
  <c r="C277" i="8"/>
  <c r="D275" i="8"/>
  <c r="C275" i="8"/>
  <c r="D274" i="8"/>
  <c r="D273" i="8" s="1"/>
  <c r="C274" i="8"/>
  <c r="C273" i="8" s="1"/>
  <c r="C271" i="8"/>
  <c r="C265" i="8"/>
  <c r="C261" i="8"/>
  <c r="C258" i="8"/>
  <c r="C252" i="8"/>
  <c r="C248" i="8"/>
  <c r="C247" i="8" s="1"/>
  <c r="E244" i="8"/>
  <c r="D244" i="8"/>
  <c r="C244" i="8"/>
  <c r="E242" i="8"/>
  <c r="D242" i="8"/>
  <c r="C242" i="8"/>
  <c r="E236" i="8"/>
  <c r="D236" i="8"/>
  <c r="C236" i="8"/>
  <c r="E232" i="8"/>
  <c r="E231" i="8" s="1"/>
  <c r="E9" i="8" s="1"/>
  <c r="D232" i="8"/>
  <c r="C232" i="8"/>
  <c r="C231" i="8" s="1"/>
  <c r="D231" i="8"/>
  <c r="E229" i="8"/>
  <c r="D229" i="8"/>
  <c r="C229" i="8"/>
  <c r="E227" i="8"/>
  <c r="D227" i="8"/>
  <c r="C227" i="8"/>
  <c r="E221" i="8"/>
  <c r="D221" i="8"/>
  <c r="C221" i="8"/>
  <c r="E217" i="8"/>
  <c r="D217" i="8"/>
  <c r="D216" i="8" s="1"/>
  <c r="C217" i="8"/>
  <c r="E216" i="8"/>
  <c r="C216" i="8"/>
  <c r="E214" i="8"/>
  <c r="D214" i="8"/>
  <c r="D213" i="8" s="1"/>
  <c r="C214" i="8"/>
  <c r="E213" i="8"/>
  <c r="C213" i="8"/>
  <c r="C212" i="8" s="1"/>
  <c r="E210" i="8"/>
  <c r="D210" i="8"/>
  <c r="C210" i="8"/>
  <c r="E208" i="8"/>
  <c r="D208" i="8"/>
  <c r="C208" i="8"/>
  <c r="E203" i="8"/>
  <c r="E202" i="8" s="1"/>
  <c r="E201" i="8" s="1"/>
  <c r="D203" i="8"/>
  <c r="C203" i="8"/>
  <c r="C202" i="8" s="1"/>
  <c r="C201" i="8" s="1"/>
  <c r="D202" i="8"/>
  <c r="D201" i="8" s="1"/>
  <c r="D199" i="8"/>
  <c r="D198" i="8" s="1"/>
  <c r="D197" i="8" s="1"/>
  <c r="C199" i="8"/>
  <c r="C198" i="8" s="1"/>
  <c r="C197" i="8" s="1"/>
  <c r="E195" i="8"/>
  <c r="E194" i="8" s="1"/>
  <c r="E6" i="8" s="1"/>
  <c r="D195" i="8"/>
  <c r="D194" i="8" s="1"/>
  <c r="D6" i="8" s="1"/>
  <c r="C195" i="8"/>
  <c r="C194" i="8"/>
  <c r="C6" i="8" s="1"/>
  <c r="E192" i="8"/>
  <c r="D192" i="8"/>
  <c r="C192" i="8"/>
  <c r="E187" i="8"/>
  <c r="E186" i="8" s="1"/>
  <c r="E185" i="8" s="1"/>
  <c r="D187" i="8"/>
  <c r="C187" i="8"/>
  <c r="C186" i="8"/>
  <c r="C185" i="8"/>
  <c r="E183" i="8"/>
  <c r="D183" i="8"/>
  <c r="C183" i="8"/>
  <c r="E178" i="8"/>
  <c r="E177" i="8" s="1"/>
  <c r="E176" i="8" s="1"/>
  <c r="D178" i="8"/>
  <c r="C178" i="8"/>
  <c r="C177" i="8"/>
  <c r="C176" i="8"/>
  <c r="E172" i="8"/>
  <c r="E171" i="8" s="1"/>
  <c r="D172" i="8"/>
  <c r="D171" i="8" s="1"/>
  <c r="E169" i="8"/>
  <c r="D169" i="8"/>
  <c r="C169" i="8"/>
  <c r="E164" i="8"/>
  <c r="E163" i="8" s="1"/>
  <c r="D164" i="8"/>
  <c r="C164" i="8"/>
  <c r="C163" i="8" s="1"/>
  <c r="C162" i="8" s="1"/>
  <c r="D163" i="8"/>
  <c r="E160" i="8"/>
  <c r="D160" i="8"/>
  <c r="D159" i="8" s="1"/>
  <c r="D5" i="8" s="1"/>
  <c r="C160" i="8"/>
  <c r="E159" i="8"/>
  <c r="C159" i="8"/>
  <c r="E157" i="8"/>
  <c r="D157" i="8"/>
  <c r="C157" i="8"/>
  <c r="E155" i="8"/>
  <c r="D155" i="8"/>
  <c r="C155" i="8"/>
  <c r="E153" i="8"/>
  <c r="D153" i="8"/>
  <c r="C153" i="8"/>
  <c r="E148" i="8"/>
  <c r="D148" i="8"/>
  <c r="C148" i="8"/>
  <c r="E144" i="8"/>
  <c r="D144" i="8"/>
  <c r="D143" i="8" s="1"/>
  <c r="D142" i="8" s="1"/>
  <c r="C144" i="8"/>
  <c r="E143" i="8"/>
  <c r="E142" i="8" s="1"/>
  <c r="C143" i="8"/>
  <c r="C142" i="8" s="1"/>
  <c r="C138" i="8"/>
  <c r="C137" i="8" s="1"/>
  <c r="C134" i="8"/>
  <c r="C133" i="8"/>
  <c r="D130" i="8"/>
  <c r="C130" i="8"/>
  <c r="D124" i="8"/>
  <c r="C124" i="8"/>
  <c r="D120" i="8"/>
  <c r="C120" i="8"/>
  <c r="D119" i="8"/>
  <c r="D117" i="8"/>
  <c r="C117" i="8"/>
  <c r="D111" i="8"/>
  <c r="C111" i="8"/>
  <c r="D107" i="8"/>
  <c r="C107" i="8"/>
  <c r="D106" i="8"/>
  <c r="D104" i="8"/>
  <c r="C104" i="8"/>
  <c r="D103" i="8"/>
  <c r="C103" i="8"/>
  <c r="D96" i="8"/>
  <c r="C96" i="8"/>
  <c r="D92" i="8"/>
  <c r="C92" i="8"/>
  <c r="D85" i="8"/>
  <c r="C85" i="8"/>
  <c r="D81" i="8"/>
  <c r="D80" i="8" s="1"/>
  <c r="C81" i="8"/>
  <c r="C80" i="8" s="1"/>
  <c r="D78" i="8"/>
  <c r="D77" i="8" s="1"/>
  <c r="C78" i="8"/>
  <c r="C77" i="8" s="1"/>
  <c r="E74" i="8"/>
  <c r="D74" i="8"/>
  <c r="C74" i="8"/>
  <c r="E68" i="8"/>
  <c r="D68" i="8"/>
  <c r="C68" i="8"/>
  <c r="C63" i="8" s="1"/>
  <c r="E64" i="8"/>
  <c r="D64" i="8"/>
  <c r="D63" i="8" s="1"/>
  <c r="C64" i="8"/>
  <c r="E63" i="8"/>
  <c r="E8" i="8" s="1"/>
  <c r="E61" i="8"/>
  <c r="D61" i="8"/>
  <c r="C61" i="8"/>
  <c r="E55" i="8"/>
  <c r="D55" i="8"/>
  <c r="C55" i="8"/>
  <c r="E51" i="8"/>
  <c r="E50" i="8" s="1"/>
  <c r="D51" i="8"/>
  <c r="C51" i="8"/>
  <c r="C50" i="8"/>
  <c r="E48" i="8"/>
  <c r="D48" i="8"/>
  <c r="D47" i="8" s="1"/>
  <c r="C48" i="8"/>
  <c r="C47" i="8" s="1"/>
  <c r="E47" i="8"/>
  <c r="E44" i="8"/>
  <c r="E43" i="8" s="1"/>
  <c r="E7" i="8" s="1"/>
  <c r="D44" i="8"/>
  <c r="D43" i="8" s="1"/>
  <c r="E40" i="8"/>
  <c r="D40" i="8"/>
  <c r="C40" i="8"/>
  <c r="E38" i="8"/>
  <c r="D38" i="8"/>
  <c r="C38" i="8"/>
  <c r="E35" i="8"/>
  <c r="D35" i="8"/>
  <c r="C35" i="8"/>
  <c r="E33" i="8"/>
  <c r="D33" i="8"/>
  <c r="C33" i="8"/>
  <c r="C27" i="8" s="1"/>
  <c r="C26" i="8" s="1"/>
  <c r="E28" i="8"/>
  <c r="D28" i="8"/>
  <c r="C28" i="8"/>
  <c r="D27" i="8"/>
  <c r="E23" i="8"/>
  <c r="D23" i="8"/>
  <c r="C23" i="8"/>
  <c r="E21" i="8"/>
  <c r="D21" i="8"/>
  <c r="C21" i="8"/>
  <c r="E19" i="8"/>
  <c r="D19" i="8"/>
  <c r="D13" i="8" s="1"/>
  <c r="D12" i="8" s="1"/>
  <c r="C19" i="8"/>
  <c r="E14" i="8"/>
  <c r="E13" i="8" s="1"/>
  <c r="D14" i="8"/>
  <c r="C14" i="8"/>
  <c r="C13" i="8"/>
  <c r="C12" i="8"/>
  <c r="D9" i="8"/>
  <c r="E5" i="8"/>
  <c r="C5" i="8"/>
  <c r="E4" i="8" l="1"/>
  <c r="E46" i="8"/>
  <c r="E212" i="8"/>
  <c r="D212" i="8"/>
  <c r="D8" i="8"/>
  <c r="C91" i="8"/>
  <c r="C8" i="8" s="1"/>
  <c r="C119" i="8"/>
  <c r="C102" i="8" s="1"/>
  <c r="C132" i="8"/>
  <c r="D162" i="8"/>
  <c r="C9" i="8"/>
  <c r="E27" i="8"/>
  <c r="E26" i="8" s="1"/>
  <c r="D50" i="8"/>
  <c r="D46" i="8" s="1"/>
  <c r="D91" i="8"/>
  <c r="D102" i="8"/>
  <c r="C106" i="8"/>
  <c r="E162" i="8"/>
  <c r="E141" i="8" s="1"/>
  <c r="D177" i="8"/>
  <c r="D176" i="8" s="1"/>
  <c r="D186" i="8"/>
  <c r="D3" i="8" s="1"/>
  <c r="C260" i="8"/>
  <c r="C246" i="8" s="1"/>
  <c r="C141" i="8" s="1"/>
  <c r="C4" i="8"/>
  <c r="D4" i="8"/>
  <c r="D185" i="8"/>
  <c r="D141" i="8" s="1"/>
  <c r="C3" i="8"/>
  <c r="C46" i="8"/>
  <c r="D76" i="8"/>
  <c r="D26" i="8"/>
  <c r="D7" i="8"/>
  <c r="E3" i="8"/>
  <c r="E12" i="8"/>
  <c r="E11" i="8" s="1"/>
  <c r="E10" i="8" s="1"/>
  <c r="E2" i="8" s="1"/>
  <c r="C76" i="8"/>
  <c r="C11" i="8" l="1"/>
  <c r="C10" i="8" s="1"/>
  <c r="C2" i="8" s="1"/>
  <c r="D11" i="8"/>
  <c r="D10" i="8" s="1"/>
  <c r="D2" i="8" s="1"/>
</calcChain>
</file>

<file path=xl/sharedStrings.xml><?xml version="1.0" encoding="utf-8"?>
<sst xmlns="http://schemas.openxmlformats.org/spreadsheetml/2006/main" count="349" uniqueCount="102">
  <si>
    <t>Opći prihodi i primici</t>
  </si>
  <si>
    <t>Vlastiti prihodi</t>
  </si>
  <si>
    <t>POLITIČKI SUSTAV</t>
  </si>
  <si>
    <t>ADMINISTRACIJA I UPRAVLJANJE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</si>
  <si>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</si>
  <si>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</si>
  <si>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</si>
  <si>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</si>
  <si>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</si>
  <si>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</si>
  <si>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</si>
  <si>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</si>
  <si>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Naknade troškova osobama izvan radnog odnosa</t>
  </si>
  <si>
    <t>Ostali nespomenuti rashodi poslovanja</t>
  </si>
  <si>
    <t>Financijski rashodi</t>
  </si>
  <si>
    <t>Ostali financijski rashodi</t>
  </si>
  <si>
    <t>Pomoći dane u inozemstvo i unutar općeg proračuna</t>
  </si>
  <si>
    <t>Pomoći proračunskim korisnicima drugih proračuna</t>
  </si>
  <si>
    <t>Ostali rashodi</t>
  </si>
  <si>
    <t>Kazne, penali i naknade štete</t>
  </si>
  <si>
    <t>Rashodi za nabavu proizvedene dugotrajne imovine</t>
  </si>
  <si>
    <t>Postrojenja i oprema</t>
  </si>
  <si>
    <t>Tekuće donacije</t>
  </si>
  <si>
    <t>Rashodi za nabavu neproizvedene dugotrajne imovine</t>
  </si>
  <si>
    <t>Nematerijalna imovina</t>
  </si>
  <si>
    <t>INFORMATIZACIJA</t>
  </si>
  <si>
    <t>Pomoći unutar općeg proračuna</t>
  </si>
  <si>
    <t>Pomoći EU</t>
  </si>
  <si>
    <t>Sredstva učešća za pomoći</t>
  </si>
  <si>
    <t>Europski socijalni fond (ESF)</t>
  </si>
  <si>
    <t>Kapitalne donacije</t>
  </si>
  <si>
    <t>ZAŠTITA PRAVA NACIONALNIH MANJINA</t>
  </si>
  <si>
    <t>Ostale pomoći</t>
  </si>
  <si>
    <t>02087</t>
  </si>
  <si>
    <t>Fondovi za unutarnje poslove</t>
  </si>
  <si>
    <t>A513002</t>
  </si>
  <si>
    <t>PROGRAMI ZA NACIONALNE MANJINE</t>
  </si>
  <si>
    <t>54.277.000</t>
  </si>
  <si>
    <t>120.723.000</t>
  </si>
  <si>
    <t>A513041</t>
  </si>
  <si>
    <t>1.500.000</t>
  </si>
  <si>
    <t>1.450.000</t>
  </si>
  <si>
    <t>A513043</t>
  </si>
  <si>
    <t>A513061</t>
  </si>
  <si>
    <t>A681058</t>
  </si>
  <si>
    <t>A681060</t>
  </si>
  <si>
    <t>PROMICANJE LJUDSKIH PRAVA</t>
  </si>
  <si>
    <t>A681000</t>
  </si>
  <si>
    <t>4.095.000</t>
  </si>
  <si>
    <t>A513037</t>
  </si>
  <si>
    <t>POTPORA BORBI PROTIV ZLOČINA IZ MRŽNJE</t>
  </si>
  <si>
    <t>A513039</t>
  </si>
  <si>
    <t>A513040</t>
  </si>
  <si>
    <t>A681022</t>
  </si>
  <si>
    <t>A681023</t>
  </si>
  <si>
    <t>A681056</t>
  </si>
  <si>
    <t>1.851.410</t>
  </si>
  <si>
    <t>A681059</t>
  </si>
  <si>
    <t>PODRŠKA JEDNAKOSTI KROZ SNAŽNIJI SUSTAV</t>
  </si>
  <si>
    <t>1.013.625</t>
  </si>
  <si>
    <t>A681062</t>
  </si>
  <si>
    <t>K681037</t>
  </si>
  <si>
    <t>11</t>
  </si>
  <si>
    <t>12</t>
  </si>
  <si>
    <t>31</t>
  </si>
  <si>
    <t>51</t>
  </si>
  <si>
    <t>561</t>
  </si>
  <si>
    <t>575</t>
  </si>
  <si>
    <t>21</t>
  </si>
  <si>
    <t>2109</t>
  </si>
  <si>
    <t>32</t>
  </si>
  <si>
    <r>
      <rPr>
        <b/>
        <sz val="10"/>
        <rFont val="Arial"/>
        <family val="2"/>
        <charset val="238"/>
      </rPr>
      <t>Šifra</t>
    </r>
  </si>
  <si>
    <r>
      <rPr>
        <b/>
        <sz val="10"/>
        <rFont val="Arial"/>
        <family val="2"/>
        <charset val="238"/>
      </rPr>
      <t>Naziv</t>
    </r>
  </si>
  <si>
    <r>
      <rPr>
        <b/>
        <sz val="10"/>
        <rFont val="Arial"/>
        <family val="2"/>
        <charset val="238"/>
      </rPr>
      <t>Ured za ljudska prava i prava nacionalnih manjina</t>
    </r>
  </si>
  <si>
    <r>
      <rPr>
        <i/>
        <sz val="10"/>
        <rFont val="Arial"/>
        <family val="2"/>
        <charset val="238"/>
      </rPr>
      <t>Opći prihodi i primici</t>
    </r>
  </si>
  <si>
    <t>NACIONALNI PLAN ZA UKLJUČIVANJE ROMA ZA RAZDOBLJE 2021-2027</t>
  </si>
  <si>
    <t>ISPUNJAVANJE PREDUVJETA ZA UČINKOVITU PROVEDBU POLITIKA USMJERENIH NA NACIONALNE MANJINE - FAZA I</t>
  </si>
  <si>
    <t>34</t>
  </si>
  <si>
    <r>
      <rPr>
        <i/>
        <sz val="10"/>
        <rFont val="Arial"/>
        <family val="2"/>
        <charset val="238"/>
      </rPr>
      <t>Europski socijalni fond (ESF)</t>
    </r>
  </si>
  <si>
    <r>
      <rPr>
        <i/>
        <sz val="10"/>
        <rFont val="Arial"/>
        <family val="2"/>
        <charset val="238"/>
      </rPr>
      <t>Sredstva učešća za pomoći</t>
    </r>
  </si>
  <si>
    <t>JEDNAKOST, UKLJUČIVANJE, PARTICIPACIJA I INTEGRACIJA ROMA - OBRAZOVANJE (JUPI O)</t>
  </si>
  <si>
    <t>JEDNAKOST, UKLJUČIVANJE, PARTICIPACIJA I INTEGRACIJA ROMA - FAZA I (JUPI 1)</t>
  </si>
  <si>
    <t>2111</t>
  </si>
  <si>
    <t>PROVEDBA INTEGRACIJSKE POLITIKE - AKCIJSKI PLAN ZA INTEGRACIJU OSOBA KOJIMA JE ODOBRENA MEĐUNARODNA ZAŠTITA</t>
  </si>
  <si>
    <t>NACIONALNI PLAN ZAŠTITE I PROMICANJA LJUDSKIH PRAVA I SUZBIJANJE DISKRIMINACIJE ZA RAZDOBLJE 2021-2027</t>
  </si>
  <si>
    <t>DJELOVANJE NEVLADINIH UDRUGA U PODRUČJU ZAŠTITE, PROMICANJA I POŠTIVANJA LJUDSKIH PRAVA</t>
  </si>
  <si>
    <t>PROVEDBA NACIONALNOG PLANA ZA SUZBIJANJE TRGOVANJA LJUDIMA</t>
  </si>
  <si>
    <t>AMIF II - JAČANJE SUSTAVA INTEGRACIJE OSOBA KOJIMA JE ODOBRENA MEĐUNARODNA ZAŠTITA</t>
  </si>
  <si>
    <t>AMIF III -KOORDINIRANJE MREŽE PREVODITELJA I DIONIKA SUSTAVA INTEGRACIJE</t>
  </si>
  <si>
    <t xml:space="preserve">Početni plan za 2022. </t>
  </si>
  <si>
    <t>JAČANJE KAPACITETA VIJEĆA NACIONALNIH MANJINA</t>
  </si>
  <si>
    <t>Naknade građanima i kućanstvima na temelju osiguranja i druge nakande</t>
  </si>
  <si>
    <t>Ostale naknade građanima i kućasntvima iz proračuna</t>
  </si>
  <si>
    <t>52</t>
  </si>
  <si>
    <t>5.500</t>
  </si>
  <si>
    <t>13.000</t>
  </si>
  <si>
    <t>3.998</t>
  </si>
  <si>
    <t>Plan 2022. nakon 1. rebalansa</t>
  </si>
  <si>
    <t>Plan 2022. nakon 2. rebalansa</t>
  </si>
  <si>
    <t>2.896</t>
  </si>
  <si>
    <t>11.875</t>
  </si>
  <si>
    <t>7.727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</si>
</sst>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top" wrapText="1" readingOrder="1"/>
    </xf>
    <xf numFmtId="0" fontId="1" fillId="0" borderId="2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0" fontId="1" fillId="0" borderId="0" xfId="0" applyNumberFormat="1" applyFont="1" applyAlignment="1">
      <alignment horizontal="right" vertical="top"/>
    </xf>
    <xf numFmtId="3" fontId="1" fillId="0" borderId="0" xfId="0" applyNumberFormat="1" applyFont="1" applyBorder="1" applyAlignment="1">
      <alignment horizontal="right" vertical="top"/>
    </xf>
    <xf numFmtId="1" fontId="1" fillId="0" borderId="0" xfId="0" applyNumberFormat="1" applyFont="1" applyAlignment="1">
      <alignment horizontal="right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vertical="top"/>
    </xf>
    <xf numFmtId="0" fontId="1" fillId="0" borderId="0" xfId="0" applyFont="1" applyFill="1" applyAlignment="1">
      <alignment horizontal="left" vertical="top" wrapText="1" indent="1" readingOrder="1"/>
    </xf>
    <xf numFmtId="0" fontId="1" fillId="0" borderId="0" xfId="0" applyFont="1" applyFill="1" applyAlignment="1">
      <alignment horizontal="left" vertical="top" wrapText="1" indent="2" readingOrder="1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/>
    <xf numFmtId="0" fontId="3" fillId="0" borderId="0" xfId="0" applyFont="1" applyFill="1" applyAlignment="1">
      <alignment horizontal="left" vertical="top" wrapText="1" indent="3" readingOrder="1"/>
    </xf>
    <xf numFmtId="0" fontId="1" fillId="0" borderId="0" xfId="0" applyFont="1" applyFill="1" applyAlignment="1">
      <alignment horizontal="left" vertical="top" wrapText="1" indent="4" readingOrder="1"/>
    </xf>
    <xf numFmtId="0" fontId="1" fillId="0" borderId="0" xfId="0" applyFont="1" applyBorder="1" applyAlignment="1">
      <alignment wrapText="1"/>
    </xf>
    <xf numFmtId="1" fontId="1" fillId="0" borderId="0" xfId="0" applyNumberFormat="1" applyFont="1"/>
    <xf numFmtId="0" fontId="1" fillId="0" borderId="0" xfId="0" applyFont="1"/>
    <xf numFmtId="0" fontId="3" fillId="0" borderId="0" xfId="0" applyFont="1" applyBorder="1" applyAlignment="1">
      <alignment vertical="center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center" wrapText="1"/>
    </xf>
    <xf numFmtId="0" fontId="3" fillId="0" borderId="0" xfId="0" applyFont="1" applyBorder="1" applyAlignment="1"/>
    <xf numFmtId="3" fontId="1" fillId="0" borderId="0" xfId="0" applyNumberFormat="1" applyFont="1" applyAlignment="1">
      <alignment horizontal="right" vertical="top"/>
    </xf>
    <xf numFmtId="3" fontId="2" fillId="0" borderId="0" xfId="0" applyNumberFormat="1" applyFont="1" applyAlignment="1">
      <alignment horizontal="right" vertical="top"/>
    </xf>
    <xf numFmtId="1" fontId="1" fillId="0" borderId="3" xfId="0" applyNumberFormat="1" applyFont="1" applyBorder="1"/>
    <xf numFmtId="0" fontId="1" fillId="0" borderId="3" xfId="0" applyNumberFormat="1" applyFont="1" applyBorder="1"/>
    <xf numFmtId="3" fontId="1" fillId="0" borderId="3" xfId="0" applyNumberFormat="1" applyFont="1" applyBorder="1" applyAlignment="1">
      <alignment horizontal="right" vertical="top"/>
    </xf>
    <xf numFmtId="0" fontId="1" fillId="0" borderId="0" xfId="0" applyNumberFormat="1" applyFont="1" applyAlignment="1">
      <alignment wrapText="1"/>
    </xf>
    <xf numFmtId="49" fontId="1" fillId="0" borderId="0" xfId="0" applyNumberFormat="1" applyFont="1" applyAlignment="1">
      <alignment horizontal="right" vertical="top"/>
    </xf>
    <xf numFmtId="3" fontId="1" fillId="0" borderId="0" xfId="0" applyNumberFormat="1" applyFont="1" applyFill="1" applyBorder="1" applyAlignment="1">
      <alignment horizontal="right" vertical="top"/>
    </xf>
    <xf numFmtId="3" fontId="1" fillId="0" borderId="0" xfId="0" applyNumberFormat="1" applyFont="1" applyFill="1" applyAlignment="1">
      <alignment horizontal="right" vertical="top"/>
    </xf>
    <xf numFmtId="1" fontId="1" fillId="0" borderId="0" xfId="0" applyNumberFormat="1" applyFont="1" applyFill="1" applyAlignment="1">
      <alignment horizontal="right" vertical="top"/>
    </xf>
    <xf numFmtId="0" fontId="1" fillId="0" borderId="0" xfId="0" applyNumberFormat="1" applyFont="1" applyFill="1" applyAlignment="1">
      <alignment horizontal="right" vertical="top"/>
    </xf>
    <xf numFmtId="0" fontId="1" fillId="0" borderId="0" xfId="0" applyFont="1" applyFill="1" applyAlignment="1">
      <alignment horizontal="right" vertical="top" wrapText="1" readingOrder="1"/>
    </xf>
  </cellXfs>
  <cellStyles count="1">
    <cellStyle name="Normalno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90"/>
  <sheetViews>
    <sheetView tabSelected="1" workbookViewId="0">
      <selection activeCell="C1" sqref="C1:E1048576"/>
    </sheetView>
  </sheetViews>
  <sheetFormatPr defaultRowHeight="12.75" x14ac:dyDescent="0.2"/>
  <cols>
    <col min="1" max="1" width="16" customWidth="1"/>
    <col min="2" max="2" width="47" customWidth="1"/>
    <col min="3" max="5" width="18.7109375" customWidth="1"/>
  </cols>
  <sheetData>
    <row r="1" spans="1:5" ht="38.25" x14ac:dyDescent="0.2">
      <c r="A1" s="1" t="s">
        <v>71</v>
      </c>
      <c r="B1" s="1" t="s">
        <v>72</v>
      </c>
      <c r="C1" s="2" t="s">
        <v>89</v>
      </c>
      <c r="D1" s="2" t="s">
        <v>97</v>
      </c>
      <c r="E1" s="2" t="s">
        <v>98</v>
      </c>
    </row>
    <row r="2" spans="1:5" x14ac:dyDescent="0.2">
      <c r="A2" s="3" t="s">
        <v>33</v>
      </c>
      <c r="B2" s="4" t="s">
        <v>73</v>
      </c>
      <c r="C2" s="27">
        <f>C10</f>
        <v>193740981</v>
      </c>
      <c r="D2" s="27">
        <f>D10</f>
        <v>266613201</v>
      </c>
      <c r="E2" s="27">
        <f>E10</f>
        <v>264457265</v>
      </c>
    </row>
    <row r="3" spans="1:5" x14ac:dyDescent="0.2">
      <c r="A3" s="5" t="s">
        <v>62</v>
      </c>
      <c r="B3" s="6" t="s">
        <v>0</v>
      </c>
      <c r="C3" s="26">
        <f>SUM(C13+C27+C47+C77+C103+C143+C163+C177+C186+C198+C202+C213+C281)</f>
        <v>185702862</v>
      </c>
      <c r="D3" s="26">
        <f>SUM(D13+D27+D47+D77+D103+D143+D163+D177+D186+D198+D202+D213+D281)</f>
        <v>260651490</v>
      </c>
      <c r="E3" s="26">
        <f>SUM(E13+E27+E47+E77+E103+E143+E163+E177+E186+E198+E202+E213+E281)</f>
        <v>259955302</v>
      </c>
    </row>
    <row r="4" spans="1:5" x14ac:dyDescent="0.2">
      <c r="A4" s="5" t="s">
        <v>63</v>
      </c>
      <c r="B4" s="6" t="s">
        <v>28</v>
      </c>
      <c r="C4" s="26">
        <f>SUM(C50+C80+C106+C133+C216+C247+C274)</f>
        <v>1588596</v>
      </c>
      <c r="D4" s="26">
        <f>SUM(D50+D80+D106+D133+D216+D247+D274)</f>
        <v>1271968</v>
      </c>
      <c r="E4" s="26">
        <f>SUM(E50+E80+E106+E133+E216+E247+E274)</f>
        <v>998630</v>
      </c>
    </row>
    <row r="5" spans="1:5" x14ac:dyDescent="0.2">
      <c r="A5" s="5" t="s">
        <v>64</v>
      </c>
      <c r="B5" s="6" t="s">
        <v>1</v>
      </c>
      <c r="C5" s="9">
        <f>C159</f>
        <v>500</v>
      </c>
      <c r="D5" s="9">
        <f>D159</f>
        <v>500</v>
      </c>
      <c r="E5" s="9">
        <f>E159</f>
        <v>500</v>
      </c>
    </row>
    <row r="6" spans="1:5" x14ac:dyDescent="0.2">
      <c r="A6" s="5" t="s">
        <v>65</v>
      </c>
      <c r="B6" s="6" t="s">
        <v>27</v>
      </c>
      <c r="C6" s="8">
        <f>C194</f>
        <v>10000</v>
      </c>
      <c r="D6" s="8">
        <f>D194</f>
        <v>10000</v>
      </c>
      <c r="E6" s="8">
        <f>E194</f>
        <v>10000</v>
      </c>
    </row>
    <row r="7" spans="1:5" x14ac:dyDescent="0.2">
      <c r="A7" s="5" t="s">
        <v>93</v>
      </c>
      <c r="B7" s="6" t="s">
        <v>32</v>
      </c>
      <c r="C7" s="8"/>
      <c r="D7" s="8">
        <f>D43+D171</f>
        <v>30947</v>
      </c>
      <c r="E7" s="8">
        <f>E43+E171</f>
        <v>30947</v>
      </c>
    </row>
    <row r="8" spans="1:5" x14ac:dyDescent="0.2">
      <c r="A8" s="5" t="s">
        <v>66</v>
      </c>
      <c r="B8" s="6" t="s">
        <v>29</v>
      </c>
      <c r="C8" s="26">
        <f>SUM(C63+C91+C119+C137+C260)</f>
        <v>3599623</v>
      </c>
      <c r="D8" s="26">
        <f>SUM(D63+D91+D119+D137+D260)</f>
        <v>1808896</v>
      </c>
      <c r="E8" s="26">
        <f>SUM(E63+E91+E119+E137+E260)</f>
        <v>1016461</v>
      </c>
    </row>
    <row r="9" spans="1:5" x14ac:dyDescent="0.2">
      <c r="A9" s="10" t="s">
        <v>67</v>
      </c>
      <c r="B9" s="11" t="s">
        <v>34</v>
      </c>
      <c r="C9" s="26">
        <f>SUM(C231+C277)</f>
        <v>2839400</v>
      </c>
      <c r="D9" s="26">
        <f>SUM(D231+D277)</f>
        <v>2839400</v>
      </c>
      <c r="E9" s="26">
        <f>SUM(E231+E277)</f>
        <v>2445425</v>
      </c>
    </row>
    <row r="10" spans="1:5" x14ac:dyDescent="0.2">
      <c r="A10" s="12" t="s">
        <v>68</v>
      </c>
      <c r="B10" s="11" t="s">
        <v>2</v>
      </c>
      <c r="C10" s="26">
        <f>SUM(C11+C141)</f>
        <v>193740981</v>
      </c>
      <c r="D10" s="26">
        <f>SUM(D11+D141)</f>
        <v>266613201</v>
      </c>
      <c r="E10" s="26">
        <f>SUM(E11+E141)</f>
        <v>264457265</v>
      </c>
    </row>
    <row r="11" spans="1:5" x14ac:dyDescent="0.2">
      <c r="A11" s="13" t="s">
        <v>69</v>
      </c>
      <c r="B11" s="14" t="s">
        <v>31</v>
      </c>
      <c r="C11" s="26">
        <f>SUM(C12+C26+C46+C76+C102+C132)</f>
        <v>182306077</v>
      </c>
      <c r="D11" s="26">
        <f>SUM(D12+D26+D46+D76+D102+D132)</f>
        <v>256649526</v>
      </c>
      <c r="E11" s="26">
        <f>SUM(E12+E26+E46+E76+E102+E132)</f>
        <v>255669518</v>
      </c>
    </row>
    <row r="12" spans="1:5" x14ac:dyDescent="0.2">
      <c r="A12" s="15" t="s">
        <v>35</v>
      </c>
      <c r="B12" s="16" t="s">
        <v>36</v>
      </c>
      <c r="C12" s="26">
        <f>C13</f>
        <v>175262820</v>
      </c>
      <c r="D12" s="26">
        <f>D13</f>
        <v>250292820</v>
      </c>
      <c r="E12" s="26">
        <f>E13</f>
        <v>250267820</v>
      </c>
    </row>
    <row r="13" spans="1:5" x14ac:dyDescent="0.2">
      <c r="A13" s="17" t="s">
        <v>62</v>
      </c>
      <c r="B13" s="6" t="s">
        <v>74</v>
      </c>
      <c r="C13" s="26">
        <f>SUM(C14+C19+C21+C23)</f>
        <v>175262820</v>
      </c>
      <c r="D13" s="26">
        <f>SUM(D14+D19+D21+D23)</f>
        <v>250292820</v>
      </c>
      <c r="E13" s="26">
        <f>SUM(E14+E19+E21+E23)</f>
        <v>250267820</v>
      </c>
    </row>
    <row r="14" spans="1:5" x14ac:dyDescent="0.2">
      <c r="A14" s="18" t="s">
        <v>70</v>
      </c>
      <c r="B14" s="6" t="s">
        <v>8</v>
      </c>
      <c r="C14" s="8">
        <f>SUM(C15+C16+C17+C18)</f>
        <v>212600</v>
      </c>
      <c r="D14" s="8">
        <f>SUM(D15+D16+D17+D18)</f>
        <v>242600</v>
      </c>
      <c r="E14" s="8">
        <f>SUM(E15+E16+E17+E18)</f>
        <v>217600</v>
      </c>
    </row>
    <row r="15" spans="1:5" x14ac:dyDescent="0.2">
      <c r="A15" s="20">
        <v>321</v>
      </c>
      <c r="B15" s="16" t="s">
        <v>9</v>
      </c>
      <c r="C15" s="8">
        <v>40000</v>
      </c>
      <c r="D15" s="8">
        <v>40000</v>
      </c>
      <c r="E15" s="8">
        <v>35000</v>
      </c>
    </row>
    <row r="16" spans="1:5" x14ac:dyDescent="0.2">
      <c r="A16" s="20">
        <v>323</v>
      </c>
      <c r="B16" s="16" t="s">
        <v>11</v>
      </c>
      <c r="C16" s="8">
        <v>141100</v>
      </c>
      <c r="D16" s="33">
        <v>161100</v>
      </c>
      <c r="E16" s="33">
        <v>146100</v>
      </c>
    </row>
    <row r="17" spans="1:5" x14ac:dyDescent="0.2">
      <c r="A17" s="20">
        <v>324</v>
      </c>
      <c r="B17" s="16" t="s">
        <v>12</v>
      </c>
      <c r="C17" s="8">
        <v>1000</v>
      </c>
      <c r="D17" s="8">
        <v>1000</v>
      </c>
      <c r="E17" s="8">
        <v>6000</v>
      </c>
    </row>
    <row r="18" spans="1:5" x14ac:dyDescent="0.2">
      <c r="A18" s="20">
        <v>329</v>
      </c>
      <c r="B18" s="16" t="s">
        <v>13</v>
      </c>
      <c r="C18" s="8">
        <v>30500</v>
      </c>
      <c r="D18" s="33">
        <v>40500</v>
      </c>
      <c r="E18" s="33">
        <v>30500</v>
      </c>
    </row>
    <row r="19" spans="1:5" x14ac:dyDescent="0.2">
      <c r="A19" s="18">
        <v>34</v>
      </c>
      <c r="B19" s="16" t="s">
        <v>14</v>
      </c>
      <c r="C19" s="9">
        <f>C20</f>
        <v>220</v>
      </c>
      <c r="D19" s="9">
        <f>D20</f>
        <v>220</v>
      </c>
      <c r="E19" s="9">
        <f>E20</f>
        <v>220</v>
      </c>
    </row>
    <row r="20" spans="1:5" x14ac:dyDescent="0.2">
      <c r="A20" s="20">
        <v>343</v>
      </c>
      <c r="B20" s="16" t="s">
        <v>15</v>
      </c>
      <c r="C20" s="9">
        <v>220</v>
      </c>
      <c r="D20" s="9">
        <v>220</v>
      </c>
      <c r="E20" s="9">
        <v>220</v>
      </c>
    </row>
    <row r="21" spans="1:5" x14ac:dyDescent="0.2">
      <c r="A21" s="18">
        <v>36</v>
      </c>
      <c r="B21" s="16" t="s">
        <v>16</v>
      </c>
      <c r="C21" s="8">
        <f>C22</f>
        <v>50000</v>
      </c>
      <c r="D21" s="8">
        <f>D22</f>
        <v>50000</v>
      </c>
      <c r="E21" s="8">
        <f>E22</f>
        <v>50000</v>
      </c>
    </row>
    <row r="22" spans="1:5" x14ac:dyDescent="0.2">
      <c r="A22" s="20">
        <v>363</v>
      </c>
      <c r="B22" s="16" t="s">
        <v>26</v>
      </c>
      <c r="C22" s="8">
        <v>50000</v>
      </c>
      <c r="D22" s="8">
        <v>50000</v>
      </c>
      <c r="E22" s="8">
        <v>50000</v>
      </c>
    </row>
    <row r="23" spans="1:5" x14ac:dyDescent="0.2">
      <c r="A23" s="18">
        <v>38</v>
      </c>
      <c r="B23" s="16" t="s">
        <v>18</v>
      </c>
      <c r="C23" s="26">
        <f>SUM(C24+C25)</f>
        <v>175000000</v>
      </c>
      <c r="D23" s="26">
        <f>SUM(D24+D25)</f>
        <v>250000000</v>
      </c>
      <c r="E23" s="26">
        <f>SUM(E24+E25)</f>
        <v>250000000</v>
      </c>
    </row>
    <row r="24" spans="1:5" x14ac:dyDescent="0.2">
      <c r="A24" s="20">
        <v>381</v>
      </c>
      <c r="B24" s="16" t="s">
        <v>22</v>
      </c>
      <c r="C24" s="7" t="s">
        <v>37</v>
      </c>
      <c r="D24" s="34">
        <v>67869000</v>
      </c>
      <c r="E24" s="34">
        <v>67869000</v>
      </c>
    </row>
    <row r="25" spans="1:5" x14ac:dyDescent="0.2">
      <c r="A25" s="20">
        <v>382</v>
      </c>
      <c r="B25" s="16" t="s">
        <v>30</v>
      </c>
      <c r="C25" s="7" t="s">
        <v>38</v>
      </c>
      <c r="D25" s="34">
        <v>182131000</v>
      </c>
      <c r="E25" s="34">
        <v>182131000</v>
      </c>
    </row>
    <row r="26" spans="1:5" ht="25.5" x14ac:dyDescent="0.2">
      <c r="A26" s="37" t="s">
        <v>39</v>
      </c>
      <c r="B26" s="19" t="s">
        <v>75</v>
      </c>
      <c r="C26" s="26">
        <f>C27+C43</f>
        <v>4208020</v>
      </c>
      <c r="D26" s="26">
        <f>D27+D43</f>
        <v>4221469</v>
      </c>
      <c r="E26" s="26">
        <f>E27+E43</f>
        <v>4201469</v>
      </c>
    </row>
    <row r="27" spans="1:5" ht="13.5" customHeight="1" x14ac:dyDescent="0.2">
      <c r="A27" s="17" t="s">
        <v>62</v>
      </c>
      <c r="B27" s="14" t="s">
        <v>74</v>
      </c>
      <c r="C27" s="26">
        <f>SUM(C28+C33+C35+C38+C40)</f>
        <v>4208020</v>
      </c>
      <c r="D27" s="26">
        <f>SUM(D28+D33+D35+D38+D40)</f>
        <v>4213020</v>
      </c>
      <c r="E27" s="26">
        <f>SUM(E28+E33+E35+E38+E40)</f>
        <v>4193020</v>
      </c>
    </row>
    <row r="28" spans="1:5" x14ac:dyDescent="0.2">
      <c r="A28" s="18" t="s">
        <v>70</v>
      </c>
      <c r="B28" s="6" t="s">
        <v>8</v>
      </c>
      <c r="C28" s="8">
        <f>SUM(C29+C30+C31+C32)</f>
        <v>207500</v>
      </c>
      <c r="D28" s="8">
        <f>SUM(D29+D30+D31+D32)</f>
        <v>212500</v>
      </c>
      <c r="E28" s="8">
        <f>SUM(E29+E30+E31+E32)</f>
        <v>192500</v>
      </c>
    </row>
    <row r="29" spans="1:5" x14ac:dyDescent="0.2">
      <c r="A29" s="20">
        <v>321</v>
      </c>
      <c r="B29" s="16" t="s">
        <v>9</v>
      </c>
      <c r="C29" s="8">
        <v>50000</v>
      </c>
      <c r="D29" s="33">
        <v>55000</v>
      </c>
      <c r="E29" s="33">
        <v>55000</v>
      </c>
    </row>
    <row r="30" spans="1:5" x14ac:dyDescent="0.2">
      <c r="A30" s="20">
        <v>323</v>
      </c>
      <c r="B30" s="16" t="s">
        <v>11</v>
      </c>
      <c r="C30" s="8">
        <v>72000</v>
      </c>
      <c r="D30" s="8">
        <v>72000</v>
      </c>
      <c r="E30" s="8">
        <v>62000</v>
      </c>
    </row>
    <row r="31" spans="1:5" x14ac:dyDescent="0.2">
      <c r="A31" s="20">
        <v>324</v>
      </c>
      <c r="B31" s="16" t="s">
        <v>12</v>
      </c>
      <c r="C31" s="8">
        <v>25000</v>
      </c>
      <c r="D31" s="8">
        <v>25000</v>
      </c>
      <c r="E31" s="8">
        <v>25000</v>
      </c>
    </row>
    <row r="32" spans="1:5" x14ac:dyDescent="0.2">
      <c r="A32" s="20">
        <v>329</v>
      </c>
      <c r="B32" s="16" t="s">
        <v>13</v>
      </c>
      <c r="C32" s="8">
        <v>60500</v>
      </c>
      <c r="D32" s="8">
        <v>60500</v>
      </c>
      <c r="E32" s="8">
        <v>50500</v>
      </c>
    </row>
    <row r="33" spans="1:5" x14ac:dyDescent="0.2">
      <c r="A33" s="18">
        <v>34</v>
      </c>
      <c r="B33" s="16" t="s">
        <v>14</v>
      </c>
      <c r="C33" s="9">
        <f>C34</f>
        <v>520</v>
      </c>
      <c r="D33" s="9">
        <f>D34</f>
        <v>520</v>
      </c>
      <c r="E33" s="9">
        <f>E34</f>
        <v>520</v>
      </c>
    </row>
    <row r="34" spans="1:5" x14ac:dyDescent="0.2">
      <c r="A34" s="20">
        <v>343</v>
      </c>
      <c r="B34" s="16" t="s">
        <v>15</v>
      </c>
      <c r="C34" s="9">
        <v>520</v>
      </c>
      <c r="D34" s="9">
        <v>520</v>
      </c>
      <c r="E34" s="9">
        <v>520</v>
      </c>
    </row>
    <row r="35" spans="1:5" x14ac:dyDescent="0.2">
      <c r="A35" s="18">
        <v>36</v>
      </c>
      <c r="B35" s="16" t="s">
        <v>16</v>
      </c>
      <c r="C35" s="26">
        <f>C36+C37</f>
        <v>1750000</v>
      </c>
      <c r="D35" s="26">
        <f>D36+D37</f>
        <v>1750000</v>
      </c>
      <c r="E35" s="26">
        <f>E36+E37</f>
        <v>1750000</v>
      </c>
    </row>
    <row r="36" spans="1:5" x14ac:dyDescent="0.2">
      <c r="A36" s="20">
        <v>363</v>
      </c>
      <c r="B36" s="16" t="s">
        <v>26</v>
      </c>
      <c r="C36" s="7" t="s">
        <v>40</v>
      </c>
      <c r="D36" s="7" t="s">
        <v>40</v>
      </c>
      <c r="E36" s="7" t="s">
        <v>40</v>
      </c>
    </row>
    <row r="37" spans="1:5" x14ac:dyDescent="0.2">
      <c r="A37" s="20">
        <v>366</v>
      </c>
      <c r="B37" s="16" t="s">
        <v>17</v>
      </c>
      <c r="C37" s="8">
        <v>250000</v>
      </c>
      <c r="D37" s="8">
        <v>250000</v>
      </c>
      <c r="E37" s="8">
        <v>250000</v>
      </c>
    </row>
    <row r="38" spans="1:5" ht="25.5" x14ac:dyDescent="0.2">
      <c r="A38" s="18">
        <v>37</v>
      </c>
      <c r="B38" s="31" t="s">
        <v>91</v>
      </c>
      <c r="C38" s="26">
        <f>C39</f>
        <v>400000</v>
      </c>
      <c r="D38" s="26">
        <f>D39</f>
        <v>400000</v>
      </c>
      <c r="E38" s="26">
        <f>E39</f>
        <v>400000</v>
      </c>
    </row>
    <row r="39" spans="1:5" x14ac:dyDescent="0.2">
      <c r="A39" s="20">
        <v>372</v>
      </c>
      <c r="B39" s="16" t="s">
        <v>92</v>
      </c>
      <c r="C39" s="26">
        <v>400000</v>
      </c>
      <c r="D39" s="26">
        <v>400000</v>
      </c>
      <c r="E39" s="26">
        <v>400000</v>
      </c>
    </row>
    <row r="40" spans="1:5" x14ac:dyDescent="0.2">
      <c r="A40" s="18">
        <v>38</v>
      </c>
      <c r="B40" s="16" t="s">
        <v>18</v>
      </c>
      <c r="C40" s="26">
        <f>SUM(C41+C42)</f>
        <v>1850000</v>
      </c>
      <c r="D40" s="26">
        <f>SUM(D41+D42)</f>
        <v>1850000</v>
      </c>
      <c r="E40" s="26">
        <f>SUM(E41+E42)</f>
        <v>1850000</v>
      </c>
    </row>
    <row r="41" spans="1:5" x14ac:dyDescent="0.2">
      <c r="A41" s="20">
        <v>381</v>
      </c>
      <c r="B41" s="16" t="s">
        <v>22</v>
      </c>
      <c r="C41" s="8">
        <v>400000</v>
      </c>
      <c r="D41" s="8">
        <v>400000</v>
      </c>
      <c r="E41" s="8">
        <v>400000</v>
      </c>
    </row>
    <row r="42" spans="1:5" x14ac:dyDescent="0.2">
      <c r="A42" s="20">
        <v>382</v>
      </c>
      <c r="B42" s="16" t="s">
        <v>30</v>
      </c>
      <c r="C42" s="7" t="s">
        <v>41</v>
      </c>
      <c r="D42" s="7" t="s">
        <v>41</v>
      </c>
      <c r="E42" s="7" t="s">
        <v>41</v>
      </c>
    </row>
    <row r="43" spans="1:5" x14ac:dyDescent="0.2">
      <c r="A43" s="17">
        <v>52</v>
      </c>
      <c r="B43" s="22" t="s">
        <v>32</v>
      </c>
      <c r="C43" s="7"/>
      <c r="D43" s="26">
        <f t="shared" ref="D43:E44" si="0">D44</f>
        <v>8449</v>
      </c>
      <c r="E43" s="26">
        <f t="shared" si="0"/>
        <v>8449</v>
      </c>
    </row>
    <row r="44" spans="1:5" x14ac:dyDescent="0.2">
      <c r="A44" s="18" t="s">
        <v>70</v>
      </c>
      <c r="B44" s="6" t="s">
        <v>8</v>
      </c>
      <c r="C44" s="7"/>
      <c r="D44" s="26">
        <f t="shared" si="0"/>
        <v>8449</v>
      </c>
      <c r="E44" s="26">
        <f t="shared" si="0"/>
        <v>8449</v>
      </c>
    </row>
    <row r="45" spans="1:5" x14ac:dyDescent="0.2">
      <c r="A45" s="20">
        <v>329</v>
      </c>
      <c r="B45" s="16" t="s">
        <v>13</v>
      </c>
      <c r="C45" s="7"/>
      <c r="D45" s="26">
        <v>8449</v>
      </c>
      <c r="E45" s="26">
        <v>8449</v>
      </c>
    </row>
    <row r="46" spans="1:5" ht="38.25" x14ac:dyDescent="0.2">
      <c r="A46" s="37" t="s">
        <v>42</v>
      </c>
      <c r="B46" s="19" t="s">
        <v>76</v>
      </c>
      <c r="C46" s="26">
        <f>SUM(C47+C50+C63)</f>
        <v>1200229</v>
      </c>
      <c r="D46" s="26">
        <f>SUM(D47+D50+D63)</f>
        <v>1200229</v>
      </c>
      <c r="E46" s="26">
        <f>SUM(E47+E50+E63)</f>
        <v>1200229</v>
      </c>
    </row>
    <row r="47" spans="1:5" x14ac:dyDescent="0.2">
      <c r="A47" s="17" t="s">
        <v>62</v>
      </c>
      <c r="B47" s="14" t="s">
        <v>74</v>
      </c>
      <c r="C47" s="9">
        <f t="shared" ref="C47:E48" si="1">C48</f>
        <v>280</v>
      </c>
      <c r="D47" s="9">
        <f t="shared" si="1"/>
        <v>280</v>
      </c>
      <c r="E47" s="9">
        <f t="shared" si="1"/>
        <v>280</v>
      </c>
    </row>
    <row r="48" spans="1:5" x14ac:dyDescent="0.2">
      <c r="A48" s="18" t="s">
        <v>77</v>
      </c>
      <c r="B48" s="6" t="s">
        <v>14</v>
      </c>
      <c r="C48" s="9">
        <f t="shared" si="1"/>
        <v>280</v>
      </c>
      <c r="D48" s="9">
        <f t="shared" si="1"/>
        <v>280</v>
      </c>
      <c r="E48" s="9">
        <f t="shared" si="1"/>
        <v>280</v>
      </c>
    </row>
    <row r="49" spans="1:5" x14ac:dyDescent="0.2">
      <c r="A49" s="20">
        <v>343</v>
      </c>
      <c r="B49" s="16" t="s">
        <v>15</v>
      </c>
      <c r="C49" s="9">
        <v>280</v>
      </c>
      <c r="D49" s="9">
        <v>280</v>
      </c>
      <c r="E49" s="9">
        <v>280</v>
      </c>
    </row>
    <row r="50" spans="1:5" x14ac:dyDescent="0.2">
      <c r="A50" s="17" t="s">
        <v>63</v>
      </c>
      <c r="B50" s="6" t="s">
        <v>79</v>
      </c>
      <c r="C50" s="8">
        <f>SUM(C51+C55+C61)</f>
        <v>183488</v>
      </c>
      <c r="D50" s="8">
        <f>SUM(D51+D55+D61)</f>
        <v>183488</v>
      </c>
      <c r="E50" s="8">
        <f>SUM(E51+E55+E61)</f>
        <v>183488</v>
      </c>
    </row>
    <row r="51" spans="1:5" x14ac:dyDescent="0.2">
      <c r="A51" s="18" t="s">
        <v>64</v>
      </c>
      <c r="B51" s="6" t="s">
        <v>4</v>
      </c>
      <c r="C51" s="8">
        <f>SUM(C52+C53+C54)</f>
        <v>54060</v>
      </c>
      <c r="D51" s="8">
        <f>SUM(D52+D53+D54)</f>
        <v>54060</v>
      </c>
      <c r="E51" s="8">
        <f>SUM(E52+E53+E54)</f>
        <v>54060</v>
      </c>
    </row>
    <row r="52" spans="1:5" x14ac:dyDescent="0.2">
      <c r="A52" s="20">
        <v>311</v>
      </c>
      <c r="B52" s="16" t="s">
        <v>5</v>
      </c>
      <c r="C52" s="8">
        <v>45000</v>
      </c>
      <c r="D52" s="8">
        <v>45000</v>
      </c>
      <c r="E52" s="8">
        <v>45000</v>
      </c>
    </row>
    <row r="53" spans="1:5" x14ac:dyDescent="0.2">
      <c r="A53" s="20">
        <v>312</v>
      </c>
      <c r="B53" s="16" t="s">
        <v>6</v>
      </c>
      <c r="C53" s="8">
        <v>1635</v>
      </c>
      <c r="D53" s="8">
        <v>1635</v>
      </c>
      <c r="E53" s="8">
        <v>1635</v>
      </c>
    </row>
    <row r="54" spans="1:5" x14ac:dyDescent="0.2">
      <c r="A54" s="20">
        <v>313</v>
      </c>
      <c r="B54" s="16" t="s">
        <v>7</v>
      </c>
      <c r="C54" s="8">
        <v>7425</v>
      </c>
      <c r="D54" s="8">
        <v>7425</v>
      </c>
      <c r="E54" s="8">
        <v>7425</v>
      </c>
    </row>
    <row r="55" spans="1:5" x14ac:dyDescent="0.2">
      <c r="A55" s="18">
        <v>32</v>
      </c>
      <c r="B55" s="16" t="s">
        <v>8</v>
      </c>
      <c r="C55" s="8">
        <f>SUM(C56+C57+C58+C59+C60)</f>
        <v>126878</v>
      </c>
      <c r="D55" s="8">
        <f>SUM(D56+D57+D58+D59+D60)</f>
        <v>126878</v>
      </c>
      <c r="E55" s="8">
        <f>SUM(E56+E57+E58+E59+E60)</f>
        <v>126878</v>
      </c>
    </row>
    <row r="56" spans="1:5" x14ac:dyDescent="0.2">
      <c r="A56" s="20">
        <v>321</v>
      </c>
      <c r="B56" s="16" t="s">
        <v>9</v>
      </c>
      <c r="C56" s="8">
        <v>10362</v>
      </c>
      <c r="D56" s="8">
        <v>10362</v>
      </c>
      <c r="E56" s="8">
        <v>10362</v>
      </c>
    </row>
    <row r="57" spans="1:5" x14ac:dyDescent="0.2">
      <c r="A57" s="20">
        <v>322</v>
      </c>
      <c r="B57" s="16" t="s">
        <v>10</v>
      </c>
      <c r="C57" s="8">
        <v>1050</v>
      </c>
      <c r="D57" s="8">
        <v>1050</v>
      </c>
      <c r="E57" s="8">
        <v>1050</v>
      </c>
    </row>
    <row r="58" spans="1:5" x14ac:dyDescent="0.2">
      <c r="A58" s="20">
        <v>323</v>
      </c>
      <c r="B58" s="16" t="s">
        <v>11</v>
      </c>
      <c r="C58" s="8">
        <v>86577</v>
      </c>
      <c r="D58" s="8">
        <v>86577</v>
      </c>
      <c r="E58" s="8">
        <v>86577</v>
      </c>
    </row>
    <row r="59" spans="1:5" x14ac:dyDescent="0.2">
      <c r="A59" s="20">
        <v>324</v>
      </c>
      <c r="B59" s="16" t="s">
        <v>12</v>
      </c>
      <c r="C59" s="8">
        <v>8727</v>
      </c>
      <c r="D59" s="8">
        <v>8727</v>
      </c>
      <c r="E59" s="8">
        <v>8727</v>
      </c>
    </row>
    <row r="60" spans="1:5" x14ac:dyDescent="0.2">
      <c r="A60" s="20">
        <v>329</v>
      </c>
      <c r="B60" s="16" t="s">
        <v>13</v>
      </c>
      <c r="C60" s="8">
        <v>20162</v>
      </c>
      <c r="D60" s="8">
        <v>20162</v>
      </c>
      <c r="E60" s="8">
        <v>20162</v>
      </c>
    </row>
    <row r="61" spans="1:5" x14ac:dyDescent="0.2">
      <c r="A61" s="18">
        <v>42</v>
      </c>
      <c r="B61" s="16" t="s">
        <v>20</v>
      </c>
      <c r="C61" s="8">
        <f>C62</f>
        <v>2550</v>
      </c>
      <c r="D61" s="8">
        <f>D62</f>
        <v>2550</v>
      </c>
      <c r="E61" s="8">
        <f>E62</f>
        <v>2550</v>
      </c>
    </row>
    <row r="62" spans="1:5" x14ac:dyDescent="0.2">
      <c r="A62" s="20">
        <v>422</v>
      </c>
      <c r="B62" s="16" t="s">
        <v>21</v>
      </c>
      <c r="C62" s="8">
        <v>2550</v>
      </c>
      <c r="D62" s="8">
        <v>2550</v>
      </c>
      <c r="E62" s="8">
        <v>2550</v>
      </c>
    </row>
    <row r="63" spans="1:5" x14ac:dyDescent="0.2">
      <c r="A63" s="17" t="s">
        <v>66</v>
      </c>
      <c r="B63" s="14" t="s">
        <v>78</v>
      </c>
      <c r="C63" s="26">
        <f>SUM(C64+C68+C74)</f>
        <v>1016461</v>
      </c>
      <c r="D63" s="26">
        <f>SUM(D64+D68+D74)</f>
        <v>1016461</v>
      </c>
      <c r="E63" s="26">
        <f>SUM(E64+E68+E74)</f>
        <v>1016461</v>
      </c>
    </row>
    <row r="64" spans="1:5" x14ac:dyDescent="0.2">
      <c r="A64" s="18" t="s">
        <v>64</v>
      </c>
      <c r="B64" s="6" t="s">
        <v>4</v>
      </c>
      <c r="C64" s="8">
        <f>SUM(C65+C66+C67)</f>
        <v>283040</v>
      </c>
      <c r="D64" s="8">
        <f>SUM(D65+D66+D67)</f>
        <v>283040</v>
      </c>
      <c r="E64" s="8">
        <f>SUM(E65+E66+E67)</f>
        <v>283040</v>
      </c>
    </row>
    <row r="65" spans="1:5" x14ac:dyDescent="0.2">
      <c r="A65" s="20">
        <v>311</v>
      </c>
      <c r="B65" s="16" t="s">
        <v>5</v>
      </c>
      <c r="C65" s="8">
        <v>235000</v>
      </c>
      <c r="D65" s="8">
        <v>235000</v>
      </c>
      <c r="E65" s="8">
        <v>235000</v>
      </c>
    </row>
    <row r="66" spans="1:5" x14ac:dyDescent="0.2">
      <c r="A66" s="20">
        <v>312</v>
      </c>
      <c r="B66" s="16" t="s">
        <v>6</v>
      </c>
      <c r="C66" s="8">
        <v>9265</v>
      </c>
      <c r="D66" s="8">
        <v>9265</v>
      </c>
      <c r="E66" s="8">
        <v>9265</v>
      </c>
    </row>
    <row r="67" spans="1:5" x14ac:dyDescent="0.2">
      <c r="A67" s="20">
        <v>313</v>
      </c>
      <c r="B67" s="16" t="s">
        <v>7</v>
      </c>
      <c r="C67" s="8">
        <v>38775</v>
      </c>
      <c r="D67" s="8">
        <v>38775</v>
      </c>
      <c r="E67" s="8">
        <v>38775</v>
      </c>
    </row>
    <row r="68" spans="1:5" x14ac:dyDescent="0.2">
      <c r="A68" s="18">
        <v>32</v>
      </c>
      <c r="B68" s="16" t="s">
        <v>8</v>
      </c>
      <c r="C68" s="8">
        <f>SUM(C69+C70+C71+C72+C73)</f>
        <v>718971</v>
      </c>
      <c r="D68" s="8">
        <f>SUM(D69+D70+D71+D72+D73)</f>
        <v>718971</v>
      </c>
      <c r="E68" s="8">
        <f>SUM(E69+E70+E71+E72+E73)</f>
        <v>718971</v>
      </c>
    </row>
    <row r="69" spans="1:5" x14ac:dyDescent="0.2">
      <c r="A69" s="20">
        <v>321</v>
      </c>
      <c r="B69" s="16" t="s">
        <v>9</v>
      </c>
      <c r="C69" s="8">
        <v>58718</v>
      </c>
      <c r="D69" s="8">
        <v>58718</v>
      </c>
      <c r="E69" s="8">
        <v>58718</v>
      </c>
    </row>
    <row r="70" spans="1:5" x14ac:dyDescent="0.2">
      <c r="A70" s="20">
        <v>322</v>
      </c>
      <c r="B70" s="16" t="s">
        <v>10</v>
      </c>
      <c r="C70" s="8">
        <v>5950</v>
      </c>
      <c r="D70" s="8">
        <v>5950</v>
      </c>
      <c r="E70" s="8">
        <v>5950</v>
      </c>
    </row>
    <row r="71" spans="1:5" x14ac:dyDescent="0.2">
      <c r="A71" s="20">
        <v>323</v>
      </c>
      <c r="B71" s="16" t="s">
        <v>11</v>
      </c>
      <c r="C71" s="8">
        <v>490600</v>
      </c>
      <c r="D71" s="8">
        <v>490600</v>
      </c>
      <c r="E71" s="8">
        <v>490600</v>
      </c>
    </row>
    <row r="72" spans="1:5" x14ac:dyDescent="0.2">
      <c r="A72" s="20">
        <v>324</v>
      </c>
      <c r="B72" s="16" t="s">
        <v>12</v>
      </c>
      <c r="C72" s="8">
        <v>49453</v>
      </c>
      <c r="D72" s="8">
        <v>49453</v>
      </c>
      <c r="E72" s="8">
        <v>49453</v>
      </c>
    </row>
    <row r="73" spans="1:5" x14ac:dyDescent="0.2">
      <c r="A73" s="20">
        <v>329</v>
      </c>
      <c r="B73" s="16" t="s">
        <v>13</v>
      </c>
      <c r="C73" s="8">
        <v>114250</v>
      </c>
      <c r="D73" s="8">
        <v>114250</v>
      </c>
      <c r="E73" s="8">
        <v>114250</v>
      </c>
    </row>
    <row r="74" spans="1:5" x14ac:dyDescent="0.2">
      <c r="A74" s="18">
        <v>42</v>
      </c>
      <c r="B74" s="16" t="s">
        <v>20</v>
      </c>
      <c r="C74" s="8">
        <f>C75</f>
        <v>14450</v>
      </c>
      <c r="D74" s="8">
        <f>D75</f>
        <v>14450</v>
      </c>
      <c r="E74" s="8">
        <f>E75</f>
        <v>14450</v>
      </c>
    </row>
    <row r="75" spans="1:5" x14ac:dyDescent="0.2">
      <c r="A75" s="20">
        <v>422</v>
      </c>
      <c r="B75" s="16" t="s">
        <v>21</v>
      </c>
      <c r="C75" s="8">
        <v>14450</v>
      </c>
      <c r="D75" s="8">
        <v>14450</v>
      </c>
      <c r="E75" s="8">
        <v>14450</v>
      </c>
    </row>
    <row r="76" spans="1:5" ht="25.5" x14ac:dyDescent="0.2">
      <c r="A76" s="37" t="s">
        <v>43</v>
      </c>
      <c r="B76" s="19" t="s">
        <v>80</v>
      </c>
      <c r="C76" s="8">
        <f>SUM(C77+C80+C91)</f>
        <v>208095</v>
      </c>
      <c r="D76" s="8">
        <f>SUM(D77+D80+D91)</f>
        <v>208095</v>
      </c>
      <c r="E76" s="8"/>
    </row>
    <row r="77" spans="1:5" x14ac:dyDescent="0.2">
      <c r="A77" s="17">
        <v>11</v>
      </c>
      <c r="B77" s="22" t="s">
        <v>0</v>
      </c>
      <c r="C77" s="9">
        <f t="shared" ref="C77:D78" si="2">C78</f>
        <v>280</v>
      </c>
      <c r="D77" s="9">
        <f t="shared" si="2"/>
        <v>280</v>
      </c>
      <c r="E77" s="9"/>
    </row>
    <row r="78" spans="1:5" x14ac:dyDescent="0.2">
      <c r="A78" s="18">
        <v>34</v>
      </c>
      <c r="B78" s="16" t="s">
        <v>14</v>
      </c>
      <c r="C78" s="9">
        <f t="shared" si="2"/>
        <v>280</v>
      </c>
      <c r="D78" s="9">
        <f t="shared" si="2"/>
        <v>280</v>
      </c>
      <c r="E78" s="9"/>
    </row>
    <row r="79" spans="1:5" x14ac:dyDescent="0.2">
      <c r="A79" s="20">
        <v>343</v>
      </c>
      <c r="B79" s="16" t="s">
        <v>15</v>
      </c>
      <c r="C79" s="9">
        <v>280</v>
      </c>
      <c r="D79" s="9">
        <v>280</v>
      </c>
      <c r="E79" s="9"/>
    </row>
    <row r="80" spans="1:5" x14ac:dyDescent="0.2">
      <c r="A80" s="17">
        <v>12</v>
      </c>
      <c r="B80" s="22" t="s">
        <v>28</v>
      </c>
      <c r="C80" s="8">
        <f>SUM(C81+C85)</f>
        <v>31697</v>
      </c>
      <c r="D80" s="8">
        <f>SUM(D81+D85)</f>
        <v>31697</v>
      </c>
      <c r="E80" s="8"/>
    </row>
    <row r="81" spans="1:5" x14ac:dyDescent="0.2">
      <c r="A81" s="18">
        <v>31</v>
      </c>
      <c r="B81" s="16" t="s">
        <v>4</v>
      </c>
      <c r="C81" s="8">
        <f>SUM(C82+C83+C84)</f>
        <v>12705</v>
      </c>
      <c r="D81" s="8">
        <f>SUM(D82+D83+D84)</f>
        <v>12705</v>
      </c>
      <c r="E81" s="8"/>
    </row>
    <row r="82" spans="1:5" x14ac:dyDescent="0.2">
      <c r="A82" s="20">
        <v>311</v>
      </c>
      <c r="B82" s="16" t="s">
        <v>5</v>
      </c>
      <c r="C82" s="8">
        <v>9000</v>
      </c>
      <c r="D82" s="8">
        <v>9000</v>
      </c>
      <c r="E82" s="8"/>
    </row>
    <row r="83" spans="1:5" x14ac:dyDescent="0.2">
      <c r="A83" s="20">
        <v>312</v>
      </c>
      <c r="B83" s="16" t="s">
        <v>6</v>
      </c>
      <c r="C83" s="8">
        <v>2220</v>
      </c>
      <c r="D83" s="8">
        <v>2220</v>
      </c>
      <c r="E83" s="8"/>
    </row>
    <row r="84" spans="1:5" x14ac:dyDescent="0.2">
      <c r="A84" s="20">
        <v>313</v>
      </c>
      <c r="B84" s="16" t="s">
        <v>7</v>
      </c>
      <c r="C84" s="8">
        <v>1485</v>
      </c>
      <c r="D84" s="8">
        <v>1485</v>
      </c>
      <c r="E84" s="8"/>
    </row>
    <row r="85" spans="1:5" x14ac:dyDescent="0.2">
      <c r="A85" s="18">
        <v>32</v>
      </c>
      <c r="B85" s="16" t="s">
        <v>8</v>
      </c>
      <c r="C85" s="8">
        <f>SUM(C86+C87+C88+C89+C90)</f>
        <v>18992</v>
      </c>
      <c r="D85" s="8">
        <f>SUM(D86+D87+D88+D89+D90)</f>
        <v>18992</v>
      </c>
      <c r="E85" s="8"/>
    </row>
    <row r="86" spans="1:5" x14ac:dyDescent="0.2">
      <c r="A86" s="20">
        <v>321</v>
      </c>
      <c r="B86" s="16" t="s">
        <v>9</v>
      </c>
      <c r="C86" s="9">
        <v>842</v>
      </c>
      <c r="D86" s="9">
        <v>842</v>
      </c>
      <c r="E86" s="9"/>
    </row>
    <row r="87" spans="1:5" x14ac:dyDescent="0.2">
      <c r="A87" s="20">
        <v>322</v>
      </c>
      <c r="B87" s="16" t="s">
        <v>10</v>
      </c>
      <c r="C87" s="9">
        <v>150</v>
      </c>
      <c r="D87" s="9">
        <v>150</v>
      </c>
      <c r="E87" s="9"/>
    </row>
    <row r="88" spans="1:5" x14ac:dyDescent="0.2">
      <c r="A88" s="20">
        <v>323</v>
      </c>
      <c r="B88" s="16" t="s">
        <v>11</v>
      </c>
      <c r="C88" s="8">
        <v>12000</v>
      </c>
      <c r="D88" s="8">
        <v>12000</v>
      </c>
      <c r="E88" s="8"/>
    </row>
    <row r="89" spans="1:5" x14ac:dyDescent="0.2">
      <c r="A89" s="20">
        <v>324</v>
      </c>
      <c r="B89" s="16" t="s">
        <v>12</v>
      </c>
      <c r="C89" s="8">
        <v>1500</v>
      </c>
      <c r="D89" s="8">
        <v>1500</v>
      </c>
      <c r="E89" s="8"/>
    </row>
    <row r="90" spans="1:5" x14ac:dyDescent="0.2">
      <c r="A90" s="20">
        <v>329</v>
      </c>
      <c r="B90" s="16" t="s">
        <v>13</v>
      </c>
      <c r="C90" s="8">
        <v>4500</v>
      </c>
      <c r="D90" s="8">
        <v>4500</v>
      </c>
      <c r="E90" s="8"/>
    </row>
    <row r="91" spans="1:5" x14ac:dyDescent="0.2">
      <c r="A91" s="17">
        <v>561</v>
      </c>
      <c r="B91" s="22" t="s">
        <v>29</v>
      </c>
      <c r="C91" s="8">
        <f>SUM(C92+C96)</f>
        <v>176118</v>
      </c>
      <c r="D91" s="8">
        <f>SUM(D92+D96)</f>
        <v>176118</v>
      </c>
      <c r="E91" s="8"/>
    </row>
    <row r="92" spans="1:5" x14ac:dyDescent="0.2">
      <c r="A92" s="18">
        <v>31</v>
      </c>
      <c r="B92" s="16" t="s">
        <v>4</v>
      </c>
      <c r="C92" s="8">
        <f>SUM(C93+C94+C95)</f>
        <v>68500</v>
      </c>
      <c r="D92" s="8">
        <f>SUM(D93+D94+D95)</f>
        <v>68500</v>
      </c>
      <c r="E92" s="8"/>
    </row>
    <row r="93" spans="1:5" x14ac:dyDescent="0.2">
      <c r="A93" s="20">
        <v>311</v>
      </c>
      <c r="B93" s="16" t="s">
        <v>5</v>
      </c>
      <c r="C93" s="8">
        <v>48000</v>
      </c>
      <c r="D93" s="8">
        <v>48000</v>
      </c>
      <c r="E93" s="8"/>
    </row>
    <row r="94" spans="1:5" x14ac:dyDescent="0.2">
      <c r="A94" s="20">
        <v>312</v>
      </c>
      <c r="B94" s="16" t="s">
        <v>6</v>
      </c>
      <c r="C94" s="8">
        <v>12580</v>
      </c>
      <c r="D94" s="8">
        <v>12580</v>
      </c>
      <c r="E94" s="8"/>
    </row>
    <row r="95" spans="1:5" x14ac:dyDescent="0.2">
      <c r="A95" s="20">
        <v>313</v>
      </c>
      <c r="B95" s="16" t="s">
        <v>7</v>
      </c>
      <c r="C95" s="8">
        <v>7920</v>
      </c>
      <c r="D95" s="8">
        <v>7920</v>
      </c>
      <c r="E95" s="8"/>
    </row>
    <row r="96" spans="1:5" x14ac:dyDescent="0.2">
      <c r="A96" s="18">
        <v>32</v>
      </c>
      <c r="B96" s="16" t="s">
        <v>8</v>
      </c>
      <c r="C96" s="8">
        <f>SUM(C97+C98+C99+C100+C101)</f>
        <v>107618</v>
      </c>
      <c r="D96" s="8">
        <f>SUM(D97+D98+D99+D100+D101)</f>
        <v>107618</v>
      </c>
      <c r="E96" s="8"/>
    </row>
    <row r="97" spans="1:5" x14ac:dyDescent="0.2">
      <c r="A97" s="20">
        <v>321</v>
      </c>
      <c r="B97" s="16" t="s">
        <v>9</v>
      </c>
      <c r="C97" s="8">
        <v>4768</v>
      </c>
      <c r="D97" s="8">
        <v>4768</v>
      </c>
      <c r="E97" s="8"/>
    </row>
    <row r="98" spans="1:5" x14ac:dyDescent="0.2">
      <c r="A98" s="20">
        <v>322</v>
      </c>
      <c r="B98" s="16" t="s">
        <v>10</v>
      </c>
      <c r="C98" s="9">
        <v>850</v>
      </c>
      <c r="D98" s="9">
        <v>850</v>
      </c>
      <c r="E98" s="9"/>
    </row>
    <row r="99" spans="1:5" x14ac:dyDescent="0.2">
      <c r="A99" s="20">
        <v>323</v>
      </c>
      <c r="B99" s="16" t="s">
        <v>11</v>
      </c>
      <c r="C99" s="8">
        <v>68000</v>
      </c>
      <c r="D99" s="8">
        <v>68000</v>
      </c>
      <c r="E99" s="8"/>
    </row>
    <row r="100" spans="1:5" x14ac:dyDescent="0.2">
      <c r="A100" s="20">
        <v>324</v>
      </c>
      <c r="B100" s="16" t="s">
        <v>12</v>
      </c>
      <c r="C100" s="8">
        <v>8500</v>
      </c>
      <c r="D100" s="8">
        <v>8500</v>
      </c>
      <c r="E100" s="8"/>
    </row>
    <row r="101" spans="1:5" x14ac:dyDescent="0.2">
      <c r="A101" s="20">
        <v>329</v>
      </c>
      <c r="B101" s="16" t="s">
        <v>13</v>
      </c>
      <c r="C101" s="8">
        <v>25500</v>
      </c>
      <c r="D101" s="8">
        <v>25500</v>
      </c>
      <c r="E101" s="8"/>
    </row>
    <row r="102" spans="1:5" ht="25.5" x14ac:dyDescent="0.2">
      <c r="A102" s="37" t="s">
        <v>44</v>
      </c>
      <c r="B102" s="19" t="s">
        <v>90</v>
      </c>
      <c r="C102" s="8">
        <f>SUM(C103+C106+C119)</f>
        <v>726913</v>
      </c>
      <c r="D102" s="8">
        <f>SUM(D103+D106+D119)</f>
        <v>726913</v>
      </c>
      <c r="E102" s="8"/>
    </row>
    <row r="103" spans="1:5" x14ac:dyDescent="0.2">
      <c r="A103" s="17">
        <v>11</v>
      </c>
      <c r="B103" s="22" t="s">
        <v>0</v>
      </c>
      <c r="C103" s="9">
        <f t="shared" ref="C103:D104" si="3">C104</f>
        <v>280</v>
      </c>
      <c r="D103" s="9">
        <f t="shared" si="3"/>
        <v>280</v>
      </c>
      <c r="E103" s="9"/>
    </row>
    <row r="104" spans="1:5" x14ac:dyDescent="0.2">
      <c r="A104" s="18">
        <v>34</v>
      </c>
      <c r="B104" s="16" t="s">
        <v>14</v>
      </c>
      <c r="C104" s="9">
        <f t="shared" si="3"/>
        <v>280</v>
      </c>
      <c r="D104" s="9">
        <f t="shared" si="3"/>
        <v>280</v>
      </c>
      <c r="E104" s="9"/>
    </row>
    <row r="105" spans="1:5" x14ac:dyDescent="0.2">
      <c r="A105" s="20">
        <v>343</v>
      </c>
      <c r="B105" s="16" t="s">
        <v>15</v>
      </c>
      <c r="C105" s="9">
        <v>280</v>
      </c>
      <c r="D105" s="9">
        <v>280</v>
      </c>
      <c r="E105" s="9"/>
    </row>
    <row r="106" spans="1:5" x14ac:dyDescent="0.2">
      <c r="A106" s="17">
        <v>12</v>
      </c>
      <c r="B106" s="22" t="s">
        <v>28</v>
      </c>
      <c r="C106" s="8">
        <f>SUM(C107+C111+C117)</f>
        <v>110316</v>
      </c>
      <c r="D106" s="8">
        <f>SUM(D107+D111+D117)</f>
        <v>110316</v>
      </c>
      <c r="E106" s="8"/>
    </row>
    <row r="107" spans="1:5" x14ac:dyDescent="0.2">
      <c r="A107" s="18">
        <v>31</v>
      </c>
      <c r="B107" s="16" t="s">
        <v>4</v>
      </c>
      <c r="C107" s="8">
        <f>SUM(C108+C109+C110)</f>
        <v>28433</v>
      </c>
      <c r="D107" s="8">
        <f>SUM(D108+D109+D110)</f>
        <v>28433</v>
      </c>
      <c r="E107" s="8"/>
    </row>
    <row r="108" spans="1:5" x14ac:dyDescent="0.2">
      <c r="A108" s="20">
        <v>311</v>
      </c>
      <c r="B108" s="16" t="s">
        <v>5</v>
      </c>
      <c r="C108" s="8">
        <v>22500</v>
      </c>
      <c r="D108" s="8">
        <v>22500</v>
      </c>
      <c r="E108" s="8"/>
    </row>
    <row r="109" spans="1:5" x14ac:dyDescent="0.2">
      <c r="A109" s="20">
        <v>312</v>
      </c>
      <c r="B109" s="16" t="s">
        <v>6</v>
      </c>
      <c r="C109" s="8">
        <v>2220</v>
      </c>
      <c r="D109" s="8">
        <v>2220</v>
      </c>
      <c r="E109" s="8"/>
    </row>
    <row r="110" spans="1:5" x14ac:dyDescent="0.2">
      <c r="A110" s="20">
        <v>313</v>
      </c>
      <c r="B110" s="16" t="s">
        <v>7</v>
      </c>
      <c r="C110" s="8">
        <v>3713</v>
      </c>
      <c r="D110" s="8">
        <v>3713</v>
      </c>
      <c r="E110" s="8"/>
    </row>
    <row r="111" spans="1:5" x14ac:dyDescent="0.2">
      <c r="A111" s="18">
        <v>32</v>
      </c>
      <c r="B111" s="16" t="s">
        <v>8</v>
      </c>
      <c r="C111" s="8">
        <f>SUM(C112+C113+C114+C115+C116)</f>
        <v>79633</v>
      </c>
      <c r="D111" s="8">
        <f>SUM(D112+D113+D114+D115+D116)</f>
        <v>79633</v>
      </c>
      <c r="E111" s="8"/>
    </row>
    <row r="112" spans="1:5" x14ac:dyDescent="0.2">
      <c r="A112" s="20">
        <v>321</v>
      </c>
      <c r="B112" s="16" t="s">
        <v>9</v>
      </c>
      <c r="C112" s="8">
        <v>3783</v>
      </c>
      <c r="D112" s="8">
        <v>3783</v>
      </c>
      <c r="E112" s="8"/>
    </row>
    <row r="113" spans="1:5" x14ac:dyDescent="0.2">
      <c r="A113" s="20">
        <v>322</v>
      </c>
      <c r="B113" s="16" t="s">
        <v>10</v>
      </c>
      <c r="C113" s="9">
        <v>850</v>
      </c>
      <c r="D113" s="9">
        <v>850</v>
      </c>
      <c r="E113" s="9"/>
    </row>
    <row r="114" spans="1:5" x14ac:dyDescent="0.2">
      <c r="A114" s="20">
        <v>323</v>
      </c>
      <c r="B114" s="16" t="s">
        <v>11</v>
      </c>
      <c r="C114" s="8">
        <v>61500</v>
      </c>
      <c r="D114" s="8">
        <v>61500</v>
      </c>
      <c r="E114" s="8"/>
    </row>
    <row r="115" spans="1:5" x14ac:dyDescent="0.2">
      <c r="A115" s="20">
        <v>324</v>
      </c>
      <c r="B115" s="16" t="s">
        <v>12</v>
      </c>
      <c r="C115" s="8">
        <v>6000</v>
      </c>
      <c r="D115" s="8">
        <v>6000</v>
      </c>
      <c r="E115" s="8"/>
    </row>
    <row r="116" spans="1:5" x14ac:dyDescent="0.2">
      <c r="A116" s="20">
        <v>329</v>
      </c>
      <c r="B116" s="16" t="s">
        <v>13</v>
      </c>
      <c r="C116" s="8">
        <v>7500</v>
      </c>
      <c r="D116" s="8">
        <v>7500</v>
      </c>
      <c r="E116" s="8"/>
    </row>
    <row r="117" spans="1:5" x14ac:dyDescent="0.2">
      <c r="A117" s="18">
        <v>42</v>
      </c>
      <c r="B117" s="16" t="s">
        <v>20</v>
      </c>
      <c r="C117" s="8">
        <f>C118</f>
        <v>2250</v>
      </c>
      <c r="D117" s="8">
        <f>D118</f>
        <v>2250</v>
      </c>
      <c r="E117" s="8"/>
    </row>
    <row r="118" spans="1:5" x14ac:dyDescent="0.2">
      <c r="A118" s="20">
        <v>422</v>
      </c>
      <c r="B118" s="16" t="s">
        <v>21</v>
      </c>
      <c r="C118" s="8">
        <v>2250</v>
      </c>
      <c r="D118" s="8">
        <v>2250</v>
      </c>
      <c r="E118" s="8"/>
    </row>
    <row r="119" spans="1:5" x14ac:dyDescent="0.2">
      <c r="A119" s="17">
        <v>561</v>
      </c>
      <c r="B119" s="22" t="s">
        <v>29</v>
      </c>
      <c r="C119" s="8">
        <f>SUM(C120+C124+C130)</f>
        <v>616317</v>
      </c>
      <c r="D119" s="8">
        <f>SUM(D120+D124+D130)</f>
        <v>616317</v>
      </c>
      <c r="E119" s="8"/>
    </row>
    <row r="120" spans="1:5" x14ac:dyDescent="0.2">
      <c r="A120" s="18">
        <v>31</v>
      </c>
      <c r="B120" s="16" t="s">
        <v>4</v>
      </c>
      <c r="C120" s="8">
        <f>SUM(C121+C122+C123)</f>
        <v>152380</v>
      </c>
      <c r="D120" s="8">
        <f>SUM(D121+D122+D123)</f>
        <v>152380</v>
      </c>
      <c r="E120" s="8"/>
    </row>
    <row r="121" spans="1:5" x14ac:dyDescent="0.2">
      <c r="A121" s="20">
        <v>311</v>
      </c>
      <c r="B121" s="16" t="s">
        <v>5</v>
      </c>
      <c r="C121" s="8">
        <v>120000</v>
      </c>
      <c r="D121" s="8">
        <v>120000</v>
      </c>
      <c r="E121" s="8"/>
    </row>
    <row r="122" spans="1:5" x14ac:dyDescent="0.2">
      <c r="A122" s="20">
        <v>312</v>
      </c>
      <c r="B122" s="16" t="s">
        <v>6</v>
      </c>
      <c r="C122" s="8">
        <v>12580</v>
      </c>
      <c r="D122" s="8">
        <v>12580</v>
      </c>
      <c r="E122" s="8"/>
    </row>
    <row r="123" spans="1:5" x14ac:dyDescent="0.2">
      <c r="A123" s="20">
        <v>313</v>
      </c>
      <c r="B123" s="16" t="s">
        <v>7</v>
      </c>
      <c r="C123" s="8">
        <v>19800</v>
      </c>
      <c r="D123" s="8">
        <v>19800</v>
      </c>
      <c r="E123" s="8"/>
    </row>
    <row r="124" spans="1:5" x14ac:dyDescent="0.2">
      <c r="A124" s="18">
        <v>32</v>
      </c>
      <c r="B124" s="16" t="s">
        <v>8</v>
      </c>
      <c r="C124" s="8">
        <f>SUM(C125+C126+C127+C128+C129)</f>
        <v>451187</v>
      </c>
      <c r="D124" s="8">
        <f>SUM(D125+D126+D127+D128+D129)</f>
        <v>451187</v>
      </c>
      <c r="E124" s="8"/>
    </row>
    <row r="125" spans="1:5" x14ac:dyDescent="0.2">
      <c r="A125" s="20">
        <v>321</v>
      </c>
      <c r="B125" s="16" t="s">
        <v>9</v>
      </c>
      <c r="C125" s="8">
        <v>21437</v>
      </c>
      <c r="D125" s="8">
        <v>21437</v>
      </c>
      <c r="E125" s="8"/>
    </row>
    <row r="126" spans="1:5" x14ac:dyDescent="0.2">
      <c r="A126" s="20">
        <v>322</v>
      </c>
      <c r="B126" s="16" t="s">
        <v>10</v>
      </c>
      <c r="C126" s="8">
        <v>4750</v>
      </c>
      <c r="D126" s="8">
        <v>4750</v>
      </c>
      <c r="E126" s="8"/>
    </row>
    <row r="127" spans="1:5" x14ac:dyDescent="0.2">
      <c r="A127" s="20">
        <v>323</v>
      </c>
      <c r="B127" s="16" t="s">
        <v>11</v>
      </c>
      <c r="C127" s="8">
        <v>348500</v>
      </c>
      <c r="D127" s="8">
        <v>348500</v>
      </c>
      <c r="E127" s="8"/>
    </row>
    <row r="128" spans="1:5" x14ac:dyDescent="0.2">
      <c r="A128" s="20">
        <v>324</v>
      </c>
      <c r="B128" s="16" t="s">
        <v>12</v>
      </c>
      <c r="C128" s="8">
        <v>34000</v>
      </c>
      <c r="D128" s="8">
        <v>34000</v>
      </c>
      <c r="E128" s="8"/>
    </row>
    <row r="129" spans="1:5" x14ac:dyDescent="0.2">
      <c r="A129" s="20">
        <v>329</v>
      </c>
      <c r="B129" s="16" t="s">
        <v>13</v>
      </c>
      <c r="C129" s="8">
        <v>42500</v>
      </c>
      <c r="D129" s="8">
        <v>42500</v>
      </c>
      <c r="E129" s="8"/>
    </row>
    <row r="130" spans="1:5" x14ac:dyDescent="0.2">
      <c r="A130" s="18">
        <v>42</v>
      </c>
      <c r="B130" s="16" t="s">
        <v>20</v>
      </c>
      <c r="C130" s="8">
        <f>C131</f>
        <v>12750</v>
      </c>
      <c r="D130" s="8">
        <f>D131</f>
        <v>12750</v>
      </c>
      <c r="E130" s="8"/>
    </row>
    <row r="131" spans="1:5" x14ac:dyDescent="0.2">
      <c r="A131" s="20">
        <v>422</v>
      </c>
      <c r="B131" s="16" t="s">
        <v>21</v>
      </c>
      <c r="C131" s="8">
        <v>12750</v>
      </c>
      <c r="D131" s="8">
        <v>12750</v>
      </c>
      <c r="E131" s="8"/>
    </row>
    <row r="132" spans="1:5" ht="25.5" x14ac:dyDescent="0.2">
      <c r="A132" s="37" t="s">
        <v>45</v>
      </c>
      <c r="B132" s="19" t="s">
        <v>81</v>
      </c>
      <c r="C132" s="8">
        <f>SUM(C133+C137)</f>
        <v>700000</v>
      </c>
      <c r="D132" s="33"/>
      <c r="E132" s="33"/>
    </row>
    <row r="133" spans="1:5" x14ac:dyDescent="0.2">
      <c r="A133" s="17">
        <v>12</v>
      </c>
      <c r="B133" s="22" t="s">
        <v>28</v>
      </c>
      <c r="C133" s="8">
        <f>SUM(C134)</f>
        <v>105000</v>
      </c>
      <c r="D133" s="33"/>
      <c r="E133" s="33"/>
    </row>
    <row r="134" spans="1:5" x14ac:dyDescent="0.2">
      <c r="A134" s="18">
        <v>32</v>
      </c>
      <c r="B134" s="16" t="s">
        <v>8</v>
      </c>
      <c r="C134" s="8">
        <f>SUM(C135+C136)</f>
        <v>105000</v>
      </c>
      <c r="D134" s="33"/>
      <c r="E134" s="33"/>
    </row>
    <row r="135" spans="1:5" x14ac:dyDescent="0.2">
      <c r="A135" s="20">
        <v>323</v>
      </c>
      <c r="B135" s="16" t="s">
        <v>11</v>
      </c>
      <c r="C135" s="8">
        <v>97500</v>
      </c>
      <c r="D135" s="33"/>
      <c r="E135" s="33"/>
    </row>
    <row r="136" spans="1:5" x14ac:dyDescent="0.2">
      <c r="A136" s="20">
        <v>324</v>
      </c>
      <c r="B136" s="16" t="s">
        <v>12</v>
      </c>
      <c r="C136" s="8">
        <v>7500</v>
      </c>
      <c r="D136" s="33"/>
      <c r="E136" s="33"/>
    </row>
    <row r="137" spans="1:5" x14ac:dyDescent="0.2">
      <c r="A137" s="17">
        <v>561</v>
      </c>
      <c r="B137" s="22" t="s">
        <v>29</v>
      </c>
      <c r="C137" s="8">
        <f>SUM(C138)</f>
        <v>595000</v>
      </c>
      <c r="D137" s="33"/>
      <c r="E137" s="33"/>
    </row>
    <row r="138" spans="1:5" x14ac:dyDescent="0.2">
      <c r="A138" s="18">
        <v>32</v>
      </c>
      <c r="B138" s="16" t="s">
        <v>8</v>
      </c>
      <c r="C138" s="8">
        <f>SUM(C139+C140)</f>
        <v>595000</v>
      </c>
      <c r="D138" s="33"/>
      <c r="E138" s="33"/>
    </row>
    <row r="139" spans="1:5" x14ac:dyDescent="0.2">
      <c r="A139" s="20">
        <v>323</v>
      </c>
      <c r="B139" s="16" t="s">
        <v>11</v>
      </c>
      <c r="C139" s="8">
        <v>552500</v>
      </c>
      <c r="D139" s="33"/>
      <c r="E139" s="33"/>
    </row>
    <row r="140" spans="1:5" x14ac:dyDescent="0.2">
      <c r="A140" s="20">
        <v>324</v>
      </c>
      <c r="B140" s="16" t="s">
        <v>12</v>
      </c>
      <c r="C140" s="8">
        <v>42500</v>
      </c>
      <c r="D140" s="33"/>
      <c r="E140" s="33"/>
    </row>
    <row r="141" spans="1:5" x14ac:dyDescent="0.2">
      <c r="A141" s="13" t="s">
        <v>82</v>
      </c>
      <c r="B141" s="14" t="s">
        <v>46</v>
      </c>
      <c r="C141" s="26">
        <f>SUM(C142+C162+C176+C185+C197+C201+C212+C246+C273+C280)</f>
        <v>11434904</v>
      </c>
      <c r="D141" s="26">
        <f>SUM(D142+D162+D176+D185+D197+D201+D212+D246+D273+D280)</f>
        <v>9963675</v>
      </c>
      <c r="E141" s="26">
        <f>SUM(E142+E162+E176+E185+E197+E201+E212+E246+E273+E280)</f>
        <v>8787747</v>
      </c>
    </row>
    <row r="142" spans="1:5" x14ac:dyDescent="0.2">
      <c r="A142" s="37" t="s">
        <v>47</v>
      </c>
      <c r="B142" s="14" t="s">
        <v>3</v>
      </c>
      <c r="C142" s="26">
        <f>SUM(C143+C159)</f>
        <v>5474812</v>
      </c>
      <c r="D142" s="26">
        <f>SUM(D143+D159)</f>
        <v>5081812</v>
      </c>
      <c r="E142" s="26">
        <f>SUM(E143+E159)</f>
        <v>4646812</v>
      </c>
    </row>
    <row r="143" spans="1:5" x14ac:dyDescent="0.2">
      <c r="A143" s="17" t="s">
        <v>62</v>
      </c>
      <c r="B143" s="14" t="s">
        <v>74</v>
      </c>
      <c r="C143" s="26">
        <f>SUM(C144+C148+C153+C155+C157)</f>
        <v>5474312</v>
      </c>
      <c r="D143" s="26">
        <f>SUM(D144+D148+D153+D155+D157)</f>
        <v>5081312</v>
      </c>
      <c r="E143" s="26">
        <f>SUM(E144+E148+E153+E155+E157)</f>
        <v>4646312</v>
      </c>
    </row>
    <row r="144" spans="1:5" x14ac:dyDescent="0.2">
      <c r="A144" s="18">
        <v>31</v>
      </c>
      <c r="B144" s="16" t="s">
        <v>4</v>
      </c>
      <c r="C144" s="26">
        <f>SUM(C145+C146+C147)</f>
        <v>4925000</v>
      </c>
      <c r="D144" s="26">
        <f>SUM(D145+D146+D147)</f>
        <v>4635000</v>
      </c>
      <c r="E144" s="26">
        <f>SUM(E145+E146+E147)</f>
        <v>4240000</v>
      </c>
    </row>
    <row r="145" spans="1:5" x14ac:dyDescent="0.2">
      <c r="A145" s="20">
        <v>311</v>
      </c>
      <c r="B145" s="16" t="s">
        <v>5</v>
      </c>
      <c r="C145" s="7" t="s">
        <v>48</v>
      </c>
      <c r="D145" s="34">
        <v>3845000</v>
      </c>
      <c r="E145" s="34">
        <v>3485000</v>
      </c>
    </row>
    <row r="146" spans="1:5" x14ac:dyDescent="0.2">
      <c r="A146" s="20">
        <v>312</v>
      </c>
      <c r="B146" s="16" t="s">
        <v>6</v>
      </c>
      <c r="C146" s="8">
        <v>154000</v>
      </c>
      <c r="D146" s="8">
        <v>154000</v>
      </c>
      <c r="E146" s="8">
        <v>169000</v>
      </c>
    </row>
    <row r="147" spans="1:5" x14ac:dyDescent="0.2">
      <c r="A147" s="20">
        <v>313</v>
      </c>
      <c r="B147" s="16" t="s">
        <v>7</v>
      </c>
      <c r="C147" s="8">
        <v>676000</v>
      </c>
      <c r="D147" s="33">
        <v>636000</v>
      </c>
      <c r="E147" s="33">
        <v>586000</v>
      </c>
    </row>
    <row r="148" spans="1:5" x14ac:dyDescent="0.2">
      <c r="A148" s="18">
        <v>32</v>
      </c>
      <c r="B148" s="16" t="s">
        <v>8</v>
      </c>
      <c r="C148" s="8">
        <f>SUM(C149+C150+C151+C152)</f>
        <v>408902</v>
      </c>
      <c r="D148" s="8">
        <f>SUM(D149+D150+D151+D152)</f>
        <v>305902</v>
      </c>
      <c r="E148" s="8">
        <f>SUM(E149+E150+E151+E152)</f>
        <v>312902</v>
      </c>
    </row>
    <row r="149" spans="1:5" x14ac:dyDescent="0.2">
      <c r="A149" s="20">
        <v>321</v>
      </c>
      <c r="B149" s="16" t="s">
        <v>9</v>
      </c>
      <c r="C149" s="8">
        <v>109802</v>
      </c>
      <c r="D149" s="8">
        <v>109802</v>
      </c>
      <c r="E149" s="8">
        <v>104802</v>
      </c>
    </row>
    <row r="150" spans="1:5" x14ac:dyDescent="0.2">
      <c r="A150" s="20">
        <v>322</v>
      </c>
      <c r="B150" s="16" t="s">
        <v>10</v>
      </c>
      <c r="C150" s="8">
        <v>73000</v>
      </c>
      <c r="D150" s="33">
        <v>55000</v>
      </c>
      <c r="E150" s="33">
        <v>70000</v>
      </c>
    </row>
    <row r="151" spans="1:5" x14ac:dyDescent="0.2">
      <c r="A151" s="20">
        <v>323</v>
      </c>
      <c r="B151" s="16" t="s">
        <v>11</v>
      </c>
      <c r="C151" s="8">
        <v>207100</v>
      </c>
      <c r="D151" s="33">
        <v>122100</v>
      </c>
      <c r="E151" s="33">
        <v>117100</v>
      </c>
    </row>
    <row r="152" spans="1:5" x14ac:dyDescent="0.2">
      <c r="A152" s="20">
        <v>329</v>
      </c>
      <c r="B152" s="16" t="s">
        <v>13</v>
      </c>
      <c r="C152" s="8">
        <v>19000</v>
      </c>
      <c r="D152" s="8">
        <v>19000</v>
      </c>
      <c r="E152" s="8">
        <v>21000</v>
      </c>
    </row>
    <row r="153" spans="1:5" x14ac:dyDescent="0.2">
      <c r="A153" s="18">
        <v>34</v>
      </c>
      <c r="B153" s="16" t="s">
        <v>14</v>
      </c>
      <c r="C153" s="9">
        <f>C154</f>
        <v>410</v>
      </c>
      <c r="D153" s="9">
        <f>D154</f>
        <v>410</v>
      </c>
      <c r="E153" s="9">
        <f>E154</f>
        <v>410</v>
      </c>
    </row>
    <row r="154" spans="1:5" x14ac:dyDescent="0.2">
      <c r="A154" s="20">
        <v>343</v>
      </c>
      <c r="B154" s="16" t="s">
        <v>15</v>
      </c>
      <c r="C154" s="9">
        <v>410</v>
      </c>
      <c r="D154" s="9">
        <v>410</v>
      </c>
      <c r="E154" s="9">
        <v>410</v>
      </c>
    </row>
    <row r="155" spans="1:5" x14ac:dyDescent="0.2">
      <c r="A155" s="18">
        <v>38</v>
      </c>
      <c r="B155" s="16" t="s">
        <v>18</v>
      </c>
      <c r="C155" s="8">
        <f>C156</f>
        <v>50000</v>
      </c>
      <c r="D155" s="8">
        <f>D156</f>
        <v>50000</v>
      </c>
      <c r="E155" s="8">
        <f>E156</f>
        <v>50000</v>
      </c>
    </row>
    <row r="156" spans="1:5" x14ac:dyDescent="0.2">
      <c r="A156" s="20">
        <v>383</v>
      </c>
      <c r="B156" s="16" t="s">
        <v>19</v>
      </c>
      <c r="C156" s="8">
        <v>50000</v>
      </c>
      <c r="D156" s="8">
        <v>50000</v>
      </c>
      <c r="E156" s="8">
        <v>50000</v>
      </c>
    </row>
    <row r="157" spans="1:5" x14ac:dyDescent="0.2">
      <c r="A157" s="18">
        <v>42</v>
      </c>
      <c r="B157" s="16" t="s">
        <v>20</v>
      </c>
      <c r="C157" s="8">
        <f>C158</f>
        <v>90000</v>
      </c>
      <c r="D157" s="8">
        <f>D158</f>
        <v>90000</v>
      </c>
      <c r="E157" s="8">
        <f>E158</f>
        <v>43000</v>
      </c>
    </row>
    <row r="158" spans="1:5" x14ac:dyDescent="0.2">
      <c r="A158" s="20">
        <v>422</v>
      </c>
      <c r="B158" s="16" t="s">
        <v>21</v>
      </c>
      <c r="C158" s="8">
        <v>90000</v>
      </c>
      <c r="D158" s="8">
        <v>90000</v>
      </c>
      <c r="E158" s="8">
        <v>43000</v>
      </c>
    </row>
    <row r="159" spans="1:5" x14ac:dyDescent="0.2">
      <c r="A159" s="17">
        <v>31</v>
      </c>
      <c r="B159" s="22" t="s">
        <v>1</v>
      </c>
      <c r="C159" s="9">
        <f t="shared" ref="C159:E160" si="4">C160</f>
        <v>500</v>
      </c>
      <c r="D159" s="9">
        <f t="shared" si="4"/>
        <v>500</v>
      </c>
      <c r="E159" s="9">
        <f t="shared" si="4"/>
        <v>500</v>
      </c>
    </row>
    <row r="160" spans="1:5" x14ac:dyDescent="0.2">
      <c r="A160" s="18">
        <v>32</v>
      </c>
      <c r="B160" s="16" t="s">
        <v>8</v>
      </c>
      <c r="C160" s="9">
        <f t="shared" si="4"/>
        <v>500</v>
      </c>
      <c r="D160" s="9">
        <f t="shared" si="4"/>
        <v>500</v>
      </c>
      <c r="E160" s="9">
        <f t="shared" si="4"/>
        <v>500</v>
      </c>
    </row>
    <row r="161" spans="1:5" x14ac:dyDescent="0.2">
      <c r="A161" s="20">
        <v>322</v>
      </c>
      <c r="B161" s="16" t="s">
        <v>10</v>
      </c>
      <c r="C161" s="9">
        <v>500</v>
      </c>
      <c r="D161" s="9">
        <v>500</v>
      </c>
      <c r="E161" s="9">
        <v>500</v>
      </c>
    </row>
    <row r="162" spans="1:5" x14ac:dyDescent="0.2">
      <c r="A162" s="37" t="s">
        <v>49</v>
      </c>
      <c r="B162" s="14" t="s">
        <v>50</v>
      </c>
      <c r="C162" s="8">
        <f>C163</f>
        <v>40720</v>
      </c>
      <c r="D162" s="8">
        <f>D163+D171</f>
        <v>168218</v>
      </c>
      <c r="E162" s="8">
        <f>E163+E171</f>
        <v>168218</v>
      </c>
    </row>
    <row r="163" spans="1:5" x14ac:dyDescent="0.2">
      <c r="A163" s="17" t="s">
        <v>62</v>
      </c>
      <c r="B163" s="6" t="s">
        <v>74</v>
      </c>
      <c r="C163" s="8">
        <f>SUM(C164+C169)</f>
        <v>40720</v>
      </c>
      <c r="D163" s="8">
        <f>SUM(D164+D169)</f>
        <v>145720</v>
      </c>
      <c r="E163" s="8">
        <f>SUM(E164+E169)</f>
        <v>145720</v>
      </c>
    </row>
    <row r="164" spans="1:5" x14ac:dyDescent="0.2">
      <c r="A164" s="18" t="s">
        <v>70</v>
      </c>
      <c r="B164" s="6" t="s">
        <v>8</v>
      </c>
      <c r="C164" s="8">
        <f>SUM(C165+C166+C168)</f>
        <v>40500</v>
      </c>
      <c r="D164" s="8">
        <f>SUM(D165+D166+D167+D168)</f>
        <v>145500</v>
      </c>
      <c r="E164" s="8">
        <f>SUM(E165+E166+E167+E168)</f>
        <v>145500</v>
      </c>
    </row>
    <row r="165" spans="1:5" x14ac:dyDescent="0.2">
      <c r="A165" s="20">
        <v>321</v>
      </c>
      <c r="B165" s="16" t="s">
        <v>9</v>
      </c>
      <c r="C165" s="8">
        <v>20000</v>
      </c>
      <c r="D165" s="33">
        <v>25000</v>
      </c>
      <c r="E165" s="33">
        <v>25000</v>
      </c>
    </row>
    <row r="166" spans="1:5" x14ac:dyDescent="0.2">
      <c r="A166" s="20">
        <v>323</v>
      </c>
      <c r="B166" s="16" t="s">
        <v>11</v>
      </c>
      <c r="C166" s="8">
        <v>15000</v>
      </c>
      <c r="D166" s="33">
        <v>95000</v>
      </c>
      <c r="E166" s="33">
        <v>85000</v>
      </c>
    </row>
    <row r="167" spans="1:5" x14ac:dyDescent="0.2">
      <c r="A167" s="20">
        <v>324</v>
      </c>
      <c r="B167" s="16" t="s">
        <v>12</v>
      </c>
      <c r="C167" s="8"/>
      <c r="D167" s="33">
        <v>5000</v>
      </c>
      <c r="E167" s="33">
        <v>15000</v>
      </c>
    </row>
    <row r="168" spans="1:5" x14ac:dyDescent="0.2">
      <c r="A168" s="20">
        <v>329</v>
      </c>
      <c r="B168" s="16" t="s">
        <v>13</v>
      </c>
      <c r="C168" s="8">
        <v>5500</v>
      </c>
      <c r="D168" s="33">
        <v>20500</v>
      </c>
      <c r="E168" s="33">
        <v>20500</v>
      </c>
    </row>
    <row r="169" spans="1:5" x14ac:dyDescent="0.2">
      <c r="A169" s="18">
        <v>34</v>
      </c>
      <c r="B169" s="16" t="s">
        <v>14</v>
      </c>
      <c r="C169" s="9">
        <f>C170</f>
        <v>220</v>
      </c>
      <c r="D169" s="9">
        <f>D170</f>
        <v>220</v>
      </c>
      <c r="E169" s="9">
        <f>E170</f>
        <v>220</v>
      </c>
    </row>
    <row r="170" spans="1:5" x14ac:dyDescent="0.2">
      <c r="A170" s="20">
        <v>343</v>
      </c>
      <c r="B170" s="16" t="s">
        <v>15</v>
      </c>
      <c r="C170" s="9">
        <v>220</v>
      </c>
      <c r="D170" s="9">
        <v>220</v>
      </c>
      <c r="E170" s="9">
        <v>220</v>
      </c>
    </row>
    <row r="171" spans="1:5" x14ac:dyDescent="0.2">
      <c r="A171" s="17">
        <v>52</v>
      </c>
      <c r="B171" s="25" t="s">
        <v>32</v>
      </c>
      <c r="C171" s="9"/>
      <c r="D171" s="26">
        <f>D172</f>
        <v>22498</v>
      </c>
      <c r="E171" s="26">
        <f>E172</f>
        <v>22498</v>
      </c>
    </row>
    <row r="172" spans="1:5" x14ac:dyDescent="0.2">
      <c r="A172" s="18">
        <v>32</v>
      </c>
      <c r="B172" s="16" t="s">
        <v>8</v>
      </c>
      <c r="C172" s="32"/>
      <c r="D172" s="26">
        <f>SUM(D173+D174+D175)</f>
        <v>22498</v>
      </c>
      <c r="E172" s="26">
        <f>SUM(E173+E174+E175)</f>
        <v>22498</v>
      </c>
    </row>
    <row r="173" spans="1:5" x14ac:dyDescent="0.2">
      <c r="A173" s="20">
        <v>321</v>
      </c>
      <c r="B173" s="16" t="s">
        <v>9</v>
      </c>
      <c r="C173" s="9"/>
      <c r="D173" s="32" t="s">
        <v>94</v>
      </c>
      <c r="E173" s="32" t="s">
        <v>99</v>
      </c>
    </row>
    <row r="174" spans="1:5" x14ac:dyDescent="0.2">
      <c r="A174" s="20">
        <v>323</v>
      </c>
      <c r="B174" s="16" t="s">
        <v>11</v>
      </c>
      <c r="C174" s="9"/>
      <c r="D174" s="32" t="s">
        <v>95</v>
      </c>
      <c r="E174" s="32" t="s">
        <v>100</v>
      </c>
    </row>
    <row r="175" spans="1:5" x14ac:dyDescent="0.2">
      <c r="A175" s="20">
        <v>329</v>
      </c>
      <c r="B175" s="16" t="s">
        <v>13</v>
      </c>
      <c r="C175" s="9"/>
      <c r="D175" s="32" t="s">
        <v>96</v>
      </c>
      <c r="E175" s="32" t="s">
        <v>101</v>
      </c>
    </row>
    <row r="176" spans="1:5" ht="38.25" x14ac:dyDescent="0.2">
      <c r="A176" s="37" t="s">
        <v>51</v>
      </c>
      <c r="B176" s="24" t="s">
        <v>83</v>
      </c>
      <c r="C176" s="8">
        <f>C177</f>
        <v>51820</v>
      </c>
      <c r="D176" s="8">
        <f>D177</f>
        <v>51820</v>
      </c>
      <c r="E176" s="8">
        <f>E177</f>
        <v>51820</v>
      </c>
    </row>
    <row r="177" spans="1:5" x14ac:dyDescent="0.2">
      <c r="A177" s="17">
        <v>11</v>
      </c>
      <c r="B177" s="25" t="s">
        <v>0</v>
      </c>
      <c r="C177" s="8">
        <f>SUM(C178+C183)</f>
        <v>51820</v>
      </c>
      <c r="D177" s="8">
        <f>SUM(D178+D183)</f>
        <v>51820</v>
      </c>
      <c r="E177" s="8">
        <f>SUM(E178+E183)</f>
        <v>51820</v>
      </c>
    </row>
    <row r="178" spans="1:5" x14ac:dyDescent="0.2">
      <c r="A178" s="18" t="s">
        <v>70</v>
      </c>
      <c r="B178" s="6" t="s">
        <v>8</v>
      </c>
      <c r="C178" s="8">
        <f>SUM(C179+C180+C181+C182)</f>
        <v>51600</v>
      </c>
      <c r="D178" s="8">
        <f>SUM(D179+D180+D181+D182)</f>
        <v>51600</v>
      </c>
      <c r="E178" s="8">
        <f>SUM(E179+E180+E181+E182)</f>
        <v>51600</v>
      </c>
    </row>
    <row r="179" spans="1:5" x14ac:dyDescent="0.2">
      <c r="A179" s="20">
        <v>321</v>
      </c>
      <c r="B179" s="16" t="s">
        <v>9</v>
      </c>
      <c r="C179" s="8">
        <v>15000</v>
      </c>
      <c r="D179" s="8">
        <v>15000</v>
      </c>
      <c r="E179" s="8">
        <v>15000</v>
      </c>
    </row>
    <row r="180" spans="1:5" x14ac:dyDescent="0.2">
      <c r="A180" s="20">
        <v>323</v>
      </c>
      <c r="B180" s="16" t="s">
        <v>11</v>
      </c>
      <c r="C180" s="8">
        <v>35100</v>
      </c>
      <c r="D180" s="8">
        <v>35100</v>
      </c>
      <c r="E180" s="8">
        <v>35100</v>
      </c>
    </row>
    <row r="181" spans="1:5" x14ac:dyDescent="0.2">
      <c r="A181" s="20">
        <v>324</v>
      </c>
      <c r="B181" s="16" t="s">
        <v>12</v>
      </c>
      <c r="C181" s="9">
        <v>500</v>
      </c>
      <c r="D181" s="9">
        <v>500</v>
      </c>
      <c r="E181" s="9">
        <v>500</v>
      </c>
    </row>
    <row r="182" spans="1:5" x14ac:dyDescent="0.2">
      <c r="A182" s="20">
        <v>329</v>
      </c>
      <c r="B182" s="16" t="s">
        <v>13</v>
      </c>
      <c r="C182" s="8">
        <v>1000</v>
      </c>
      <c r="D182" s="8">
        <v>1000</v>
      </c>
      <c r="E182" s="8">
        <v>1000</v>
      </c>
    </row>
    <row r="183" spans="1:5" x14ac:dyDescent="0.2">
      <c r="A183" s="18">
        <v>34</v>
      </c>
      <c r="B183" s="16" t="s">
        <v>14</v>
      </c>
      <c r="C183" s="9">
        <f>C184</f>
        <v>220</v>
      </c>
      <c r="D183" s="9">
        <f>D184</f>
        <v>220</v>
      </c>
      <c r="E183" s="9">
        <f>E184</f>
        <v>220</v>
      </c>
    </row>
    <row r="184" spans="1:5" x14ac:dyDescent="0.2">
      <c r="A184" s="20">
        <v>343</v>
      </c>
      <c r="B184" s="16" t="s">
        <v>15</v>
      </c>
      <c r="C184" s="9">
        <v>220</v>
      </c>
      <c r="D184" s="9">
        <v>220</v>
      </c>
      <c r="E184" s="9">
        <v>220</v>
      </c>
    </row>
    <row r="185" spans="1:5" ht="38.25" x14ac:dyDescent="0.2">
      <c r="A185" s="37" t="s">
        <v>52</v>
      </c>
      <c r="B185" s="19" t="s">
        <v>84</v>
      </c>
      <c r="C185" s="8">
        <f>SUM(C186+C194)</f>
        <v>133590</v>
      </c>
      <c r="D185" s="8">
        <f>SUM(D186+D194)</f>
        <v>345218</v>
      </c>
      <c r="E185" s="8">
        <f>SUM(E186+E194)</f>
        <v>299590</v>
      </c>
    </row>
    <row r="186" spans="1:5" x14ac:dyDescent="0.2">
      <c r="A186" s="17">
        <v>11</v>
      </c>
      <c r="B186" s="25" t="s">
        <v>0</v>
      </c>
      <c r="C186" s="8">
        <f>SUM(C187+C192)</f>
        <v>123590</v>
      </c>
      <c r="D186" s="8">
        <f>SUM(D187+D192)</f>
        <v>335218</v>
      </c>
      <c r="E186" s="8">
        <f>SUM(E187+E192)</f>
        <v>289590</v>
      </c>
    </row>
    <row r="187" spans="1:5" x14ac:dyDescent="0.2">
      <c r="A187" s="18" t="s">
        <v>70</v>
      </c>
      <c r="B187" s="6" t="s">
        <v>8</v>
      </c>
      <c r="C187" s="8">
        <f>SUM(C188+C189+C190+C191)</f>
        <v>123150</v>
      </c>
      <c r="D187" s="8">
        <f>SUM(D188+D189+D190+D191)</f>
        <v>334778</v>
      </c>
      <c r="E187" s="8">
        <f>SUM(E188+E189+E190+E191)</f>
        <v>289150</v>
      </c>
    </row>
    <row r="188" spans="1:5" x14ac:dyDescent="0.2">
      <c r="A188" s="20">
        <v>321</v>
      </c>
      <c r="B188" s="16" t="s">
        <v>9</v>
      </c>
      <c r="C188" s="8">
        <v>25000</v>
      </c>
      <c r="D188" s="8">
        <v>25000</v>
      </c>
      <c r="E188" s="8">
        <v>25000</v>
      </c>
    </row>
    <row r="189" spans="1:5" x14ac:dyDescent="0.2">
      <c r="A189" s="20">
        <v>323</v>
      </c>
      <c r="B189" s="16" t="s">
        <v>11</v>
      </c>
      <c r="C189" s="8">
        <v>80650</v>
      </c>
      <c r="D189" s="33">
        <v>271650</v>
      </c>
      <c r="E189" s="33">
        <v>241650</v>
      </c>
    </row>
    <row r="190" spans="1:5" x14ac:dyDescent="0.2">
      <c r="A190" s="20">
        <v>324</v>
      </c>
      <c r="B190" s="16" t="s">
        <v>12</v>
      </c>
      <c r="C190" s="8">
        <v>2000</v>
      </c>
      <c r="D190" s="8">
        <v>2000</v>
      </c>
      <c r="E190" s="8">
        <v>2000</v>
      </c>
    </row>
    <row r="191" spans="1:5" x14ac:dyDescent="0.2">
      <c r="A191" s="20">
        <v>329</v>
      </c>
      <c r="B191" s="16" t="s">
        <v>13</v>
      </c>
      <c r="C191" s="8">
        <v>15500</v>
      </c>
      <c r="D191" s="33">
        <v>36128</v>
      </c>
      <c r="E191" s="33">
        <v>20500</v>
      </c>
    </row>
    <row r="192" spans="1:5" x14ac:dyDescent="0.2">
      <c r="A192" s="18">
        <v>34</v>
      </c>
      <c r="B192" s="16" t="s">
        <v>14</v>
      </c>
      <c r="C192" s="9">
        <f>C193</f>
        <v>440</v>
      </c>
      <c r="D192" s="9">
        <f>D193</f>
        <v>440</v>
      </c>
      <c r="E192" s="9">
        <f>E193</f>
        <v>440</v>
      </c>
    </row>
    <row r="193" spans="1:5" x14ac:dyDescent="0.2">
      <c r="A193" s="20">
        <v>343</v>
      </c>
      <c r="B193" s="16" t="s">
        <v>15</v>
      </c>
      <c r="C193" s="9">
        <v>440</v>
      </c>
      <c r="D193" s="9">
        <v>440</v>
      </c>
      <c r="E193" s="9">
        <v>440</v>
      </c>
    </row>
    <row r="194" spans="1:5" x14ac:dyDescent="0.2">
      <c r="A194" s="17">
        <v>51</v>
      </c>
      <c r="B194" s="25" t="s">
        <v>27</v>
      </c>
      <c r="C194" s="8">
        <f t="shared" ref="C194:E195" si="5">C195</f>
        <v>10000</v>
      </c>
      <c r="D194" s="8">
        <f t="shared" si="5"/>
        <v>10000</v>
      </c>
      <c r="E194" s="8">
        <f t="shared" si="5"/>
        <v>10000</v>
      </c>
    </row>
    <row r="195" spans="1:5" x14ac:dyDescent="0.2">
      <c r="A195" s="18">
        <v>32</v>
      </c>
      <c r="B195" s="16" t="s">
        <v>8</v>
      </c>
      <c r="C195" s="8">
        <f t="shared" si="5"/>
        <v>10000</v>
      </c>
      <c r="D195" s="8">
        <f t="shared" si="5"/>
        <v>10000</v>
      </c>
      <c r="E195" s="8">
        <f t="shared" si="5"/>
        <v>10000</v>
      </c>
    </row>
    <row r="196" spans="1:5" x14ac:dyDescent="0.2">
      <c r="A196" s="20">
        <v>321</v>
      </c>
      <c r="B196" s="16" t="s">
        <v>9</v>
      </c>
      <c r="C196" s="8">
        <v>10000</v>
      </c>
      <c r="D196" s="8">
        <v>10000</v>
      </c>
      <c r="E196" s="8">
        <v>10000</v>
      </c>
    </row>
    <row r="197" spans="1:5" ht="28.5" customHeight="1" x14ac:dyDescent="0.2">
      <c r="A197" s="37" t="s">
        <v>53</v>
      </c>
      <c r="B197" s="23" t="s">
        <v>85</v>
      </c>
      <c r="C197" s="8">
        <f t="shared" ref="C197:D199" si="6">C198</f>
        <v>170000</v>
      </c>
      <c r="D197" s="8">
        <f t="shared" si="6"/>
        <v>170000</v>
      </c>
      <c r="E197" s="8"/>
    </row>
    <row r="198" spans="1:5" x14ac:dyDescent="0.2">
      <c r="A198" s="17">
        <v>11</v>
      </c>
      <c r="B198" s="25" t="s">
        <v>0</v>
      </c>
      <c r="C198" s="8">
        <f t="shared" si="6"/>
        <v>170000</v>
      </c>
      <c r="D198" s="8">
        <f t="shared" si="6"/>
        <v>170000</v>
      </c>
      <c r="E198" s="8"/>
    </row>
    <row r="199" spans="1:5" x14ac:dyDescent="0.2">
      <c r="A199" s="18">
        <v>38</v>
      </c>
      <c r="B199" s="16" t="s">
        <v>18</v>
      </c>
      <c r="C199" s="8">
        <f t="shared" si="6"/>
        <v>170000</v>
      </c>
      <c r="D199" s="8">
        <f t="shared" si="6"/>
        <v>170000</v>
      </c>
      <c r="E199" s="8"/>
    </row>
    <row r="200" spans="1:5" x14ac:dyDescent="0.2">
      <c r="A200" s="20">
        <v>381</v>
      </c>
      <c r="B200" s="16" t="s">
        <v>22</v>
      </c>
      <c r="C200" s="8">
        <v>170000</v>
      </c>
      <c r="D200" s="8">
        <v>170000</v>
      </c>
      <c r="E200" s="8"/>
    </row>
    <row r="201" spans="1:5" ht="25.5" x14ac:dyDescent="0.2">
      <c r="A201" s="37" t="s">
        <v>54</v>
      </c>
      <c r="B201" s="24" t="s">
        <v>86</v>
      </c>
      <c r="C201" s="8">
        <f>C202</f>
        <v>265120</v>
      </c>
      <c r="D201" s="8">
        <f>D202</f>
        <v>255120</v>
      </c>
      <c r="E201" s="8">
        <f>E202</f>
        <v>280120</v>
      </c>
    </row>
    <row r="202" spans="1:5" x14ac:dyDescent="0.2">
      <c r="A202" s="17">
        <v>11</v>
      </c>
      <c r="B202" s="25" t="s">
        <v>0</v>
      </c>
      <c r="C202" s="8">
        <f>SUM(C203+C208+C210)</f>
        <v>265120</v>
      </c>
      <c r="D202" s="8">
        <f>SUM(D203+D208+D210)</f>
        <v>255120</v>
      </c>
      <c r="E202" s="8">
        <f>SUM(E203+E208+E210)</f>
        <v>280120</v>
      </c>
    </row>
    <row r="203" spans="1:5" x14ac:dyDescent="0.2">
      <c r="A203" s="18">
        <v>32</v>
      </c>
      <c r="B203" s="16" t="s">
        <v>8</v>
      </c>
      <c r="C203" s="8">
        <f>SUM(C204+C205+C206+C207)</f>
        <v>249600</v>
      </c>
      <c r="D203" s="8">
        <f>SUM(D204+D205+D206+D207)</f>
        <v>239600</v>
      </c>
      <c r="E203" s="8">
        <f>SUM(E204+E205+E206+E207)</f>
        <v>269600</v>
      </c>
    </row>
    <row r="204" spans="1:5" x14ac:dyDescent="0.2">
      <c r="A204" s="20">
        <v>321</v>
      </c>
      <c r="B204" s="16" t="s">
        <v>9</v>
      </c>
      <c r="C204" s="8">
        <v>45000</v>
      </c>
      <c r="D204" s="33">
        <v>55000</v>
      </c>
      <c r="E204" s="33">
        <v>65000</v>
      </c>
    </row>
    <row r="205" spans="1:5" x14ac:dyDescent="0.2">
      <c r="A205" s="20">
        <v>323</v>
      </c>
      <c r="B205" s="16" t="s">
        <v>11</v>
      </c>
      <c r="C205" s="8">
        <v>127100</v>
      </c>
      <c r="D205" s="33">
        <v>97100</v>
      </c>
      <c r="E205" s="33">
        <v>97100</v>
      </c>
    </row>
    <row r="206" spans="1:5" x14ac:dyDescent="0.2">
      <c r="A206" s="20">
        <v>324</v>
      </c>
      <c r="B206" s="16" t="s">
        <v>12</v>
      </c>
      <c r="C206" s="8">
        <v>37000</v>
      </c>
      <c r="D206" s="8">
        <v>37000</v>
      </c>
      <c r="E206" s="8">
        <v>42000</v>
      </c>
    </row>
    <row r="207" spans="1:5" x14ac:dyDescent="0.2">
      <c r="A207" s="20">
        <v>329</v>
      </c>
      <c r="B207" s="16" t="s">
        <v>13</v>
      </c>
      <c r="C207" s="8">
        <v>40500</v>
      </c>
      <c r="D207" s="33">
        <v>50500</v>
      </c>
      <c r="E207" s="33">
        <v>65500</v>
      </c>
    </row>
    <row r="208" spans="1:5" x14ac:dyDescent="0.2">
      <c r="A208" s="18">
        <v>34</v>
      </c>
      <c r="B208" s="16" t="s">
        <v>14</v>
      </c>
      <c r="C208" s="9">
        <f>C209</f>
        <v>520</v>
      </c>
      <c r="D208" s="9">
        <f>D209</f>
        <v>520</v>
      </c>
      <c r="E208" s="9">
        <f>E209</f>
        <v>520</v>
      </c>
    </row>
    <row r="209" spans="1:5" x14ac:dyDescent="0.2">
      <c r="A209" s="20">
        <v>343</v>
      </c>
      <c r="B209" s="16" t="s">
        <v>15</v>
      </c>
      <c r="C209" s="9">
        <v>520</v>
      </c>
      <c r="D209" s="9">
        <v>520</v>
      </c>
      <c r="E209" s="9">
        <v>520</v>
      </c>
    </row>
    <row r="210" spans="1:5" x14ac:dyDescent="0.2">
      <c r="A210" s="18">
        <v>38</v>
      </c>
      <c r="B210" s="16" t="s">
        <v>18</v>
      </c>
      <c r="C210" s="8">
        <f>C211</f>
        <v>15000</v>
      </c>
      <c r="D210" s="8">
        <f>D211</f>
        <v>15000</v>
      </c>
      <c r="E210" s="8">
        <f>E211</f>
        <v>10000</v>
      </c>
    </row>
    <row r="211" spans="1:5" x14ac:dyDescent="0.2">
      <c r="A211" s="20">
        <v>381</v>
      </c>
      <c r="B211" s="16" t="s">
        <v>22</v>
      </c>
      <c r="C211" s="8">
        <v>15000</v>
      </c>
      <c r="D211" s="8">
        <v>15000</v>
      </c>
      <c r="E211" s="8">
        <v>10000</v>
      </c>
    </row>
    <row r="212" spans="1:5" ht="30" customHeight="1" x14ac:dyDescent="0.2">
      <c r="A212" s="37" t="s">
        <v>55</v>
      </c>
      <c r="B212" s="23" t="s">
        <v>87</v>
      </c>
      <c r="C212" s="26">
        <f>SUM(C213+C216+C231)</f>
        <v>3435987</v>
      </c>
      <c r="D212" s="26">
        <f>SUM(D213+D216+D231)</f>
        <v>3435987</v>
      </c>
      <c r="E212" s="26">
        <f>SUM(E213+E216+E231)</f>
        <v>3260687</v>
      </c>
    </row>
    <row r="213" spans="1:5" x14ac:dyDescent="0.2">
      <c r="A213" s="17">
        <v>11</v>
      </c>
      <c r="B213" s="25" t="s">
        <v>0</v>
      </c>
      <c r="C213" s="9">
        <f t="shared" ref="C213:E214" si="7">C214</f>
        <v>120</v>
      </c>
      <c r="D213" s="9">
        <f t="shared" si="7"/>
        <v>120</v>
      </c>
      <c r="E213" s="9">
        <f t="shared" si="7"/>
        <v>120</v>
      </c>
    </row>
    <row r="214" spans="1:5" x14ac:dyDescent="0.2">
      <c r="A214" s="18">
        <v>34</v>
      </c>
      <c r="B214" s="16" t="s">
        <v>14</v>
      </c>
      <c r="C214" s="9">
        <f t="shared" si="7"/>
        <v>120</v>
      </c>
      <c r="D214" s="9">
        <f t="shared" si="7"/>
        <v>120</v>
      </c>
      <c r="E214" s="9">
        <f t="shared" si="7"/>
        <v>120</v>
      </c>
    </row>
    <row r="215" spans="1:5" x14ac:dyDescent="0.2">
      <c r="A215" s="20">
        <v>343</v>
      </c>
      <c r="B215" s="16" t="s">
        <v>15</v>
      </c>
      <c r="C215" s="9">
        <v>120</v>
      </c>
      <c r="D215" s="9">
        <v>120</v>
      </c>
      <c r="E215" s="9">
        <v>120</v>
      </c>
    </row>
    <row r="216" spans="1:5" x14ac:dyDescent="0.2">
      <c r="A216" s="17">
        <v>12</v>
      </c>
      <c r="B216" s="25" t="s">
        <v>28</v>
      </c>
      <c r="C216" s="8">
        <f>SUM(C217+C221+C227+C229)</f>
        <v>858967</v>
      </c>
      <c r="D216" s="8">
        <f>SUM(D217+D221+D227+D229)</f>
        <v>858967</v>
      </c>
      <c r="E216" s="8">
        <f>SUM(E217+E221+E227+E229)</f>
        <v>815142</v>
      </c>
    </row>
    <row r="217" spans="1:5" x14ac:dyDescent="0.2">
      <c r="A217" s="18">
        <v>31</v>
      </c>
      <c r="B217" s="16" t="s">
        <v>4</v>
      </c>
      <c r="C217" s="8">
        <f>SUM(C218+C219+C220)</f>
        <v>72400</v>
      </c>
      <c r="D217" s="8">
        <f>SUM(D218+D219+D220)</f>
        <v>72400</v>
      </c>
      <c r="E217" s="8">
        <f>SUM(E218+E219+E220)</f>
        <v>72400</v>
      </c>
    </row>
    <row r="218" spans="1:5" x14ac:dyDescent="0.2">
      <c r="A218" s="20">
        <v>311</v>
      </c>
      <c r="B218" s="16" t="s">
        <v>5</v>
      </c>
      <c r="C218" s="8">
        <v>60000</v>
      </c>
      <c r="D218" s="8">
        <v>60000</v>
      </c>
      <c r="E218" s="8">
        <v>60000</v>
      </c>
    </row>
    <row r="219" spans="1:5" x14ac:dyDescent="0.2">
      <c r="A219" s="20">
        <v>312</v>
      </c>
      <c r="B219" s="16" t="s">
        <v>6</v>
      </c>
      <c r="C219" s="8">
        <v>2500</v>
      </c>
      <c r="D219" s="8">
        <v>2500</v>
      </c>
      <c r="E219" s="8">
        <v>2500</v>
      </c>
    </row>
    <row r="220" spans="1:5" x14ac:dyDescent="0.2">
      <c r="A220" s="20">
        <v>313</v>
      </c>
      <c r="B220" s="16" t="s">
        <v>7</v>
      </c>
      <c r="C220" s="8">
        <v>9900</v>
      </c>
      <c r="D220" s="8">
        <v>9900</v>
      </c>
      <c r="E220" s="8">
        <v>9900</v>
      </c>
    </row>
    <row r="221" spans="1:5" x14ac:dyDescent="0.2">
      <c r="A221" s="18">
        <v>32</v>
      </c>
      <c r="B221" s="16" t="s">
        <v>8</v>
      </c>
      <c r="C221" s="8">
        <f>SUM(C222+C223+C224+C225+C226)</f>
        <v>717567</v>
      </c>
      <c r="D221" s="8">
        <f>SUM(D222+D223+D224+D225+D226)</f>
        <v>717567</v>
      </c>
      <c r="E221" s="8">
        <f>SUM(E222+E223+E224+E225+E226)</f>
        <v>673742</v>
      </c>
    </row>
    <row r="222" spans="1:5" x14ac:dyDescent="0.2">
      <c r="A222" s="20">
        <v>321</v>
      </c>
      <c r="B222" s="16" t="s">
        <v>9</v>
      </c>
      <c r="C222" s="8">
        <v>17012</v>
      </c>
      <c r="D222" s="33">
        <v>17417</v>
      </c>
      <c r="E222" s="33">
        <v>8417</v>
      </c>
    </row>
    <row r="223" spans="1:5" x14ac:dyDescent="0.2">
      <c r="A223" s="20">
        <v>322</v>
      </c>
      <c r="B223" s="16" t="s">
        <v>10</v>
      </c>
      <c r="C223" s="8">
        <v>3000</v>
      </c>
      <c r="D223" s="8">
        <v>3000</v>
      </c>
      <c r="E223" s="8">
        <v>3000</v>
      </c>
    </row>
    <row r="224" spans="1:5" x14ac:dyDescent="0.2">
      <c r="A224" s="20">
        <v>323</v>
      </c>
      <c r="B224" s="16" t="s">
        <v>11</v>
      </c>
      <c r="C224" s="8">
        <v>617136</v>
      </c>
      <c r="D224" s="33">
        <v>616731</v>
      </c>
      <c r="E224" s="33">
        <v>574406</v>
      </c>
    </row>
    <row r="225" spans="1:5" x14ac:dyDescent="0.2">
      <c r="A225" s="20">
        <v>324</v>
      </c>
      <c r="B225" s="16" t="s">
        <v>12</v>
      </c>
      <c r="C225" s="8">
        <v>26700</v>
      </c>
      <c r="D225" s="8">
        <v>26700</v>
      </c>
      <c r="E225" s="8">
        <v>34200</v>
      </c>
    </row>
    <row r="226" spans="1:5" x14ac:dyDescent="0.2">
      <c r="A226" s="20">
        <v>329</v>
      </c>
      <c r="B226" s="16" t="s">
        <v>13</v>
      </c>
      <c r="C226" s="8">
        <v>53719</v>
      </c>
      <c r="D226" s="8">
        <v>53719</v>
      </c>
      <c r="E226" s="8">
        <v>53719</v>
      </c>
    </row>
    <row r="227" spans="1:5" x14ac:dyDescent="0.2">
      <c r="A227" s="18">
        <v>36</v>
      </c>
      <c r="B227" s="16" t="s">
        <v>16</v>
      </c>
      <c r="C227" s="8">
        <f>C228</f>
        <v>60000</v>
      </c>
      <c r="D227" s="8">
        <f>D228</f>
        <v>60000</v>
      </c>
      <c r="E227" s="8">
        <f>E228</f>
        <v>60000</v>
      </c>
    </row>
    <row r="228" spans="1:5" x14ac:dyDescent="0.2">
      <c r="A228" s="20">
        <v>366</v>
      </c>
      <c r="B228" s="16" t="s">
        <v>17</v>
      </c>
      <c r="C228" s="8">
        <v>60000</v>
      </c>
      <c r="D228" s="8">
        <v>60000</v>
      </c>
      <c r="E228" s="8">
        <v>60000</v>
      </c>
    </row>
    <row r="229" spans="1:5" x14ac:dyDescent="0.2">
      <c r="A229" s="18">
        <v>42</v>
      </c>
      <c r="B229" s="16" t="s">
        <v>20</v>
      </c>
      <c r="C229" s="8">
        <f>C230</f>
        <v>9000</v>
      </c>
      <c r="D229" s="8">
        <f>D230</f>
        <v>9000</v>
      </c>
      <c r="E229" s="8">
        <f>E230</f>
        <v>9000</v>
      </c>
    </row>
    <row r="230" spans="1:5" x14ac:dyDescent="0.2">
      <c r="A230" s="20">
        <v>422</v>
      </c>
      <c r="B230" s="16" t="s">
        <v>21</v>
      </c>
      <c r="C230" s="8">
        <v>9000</v>
      </c>
      <c r="D230" s="8">
        <v>9000</v>
      </c>
      <c r="E230" s="8">
        <v>9000</v>
      </c>
    </row>
    <row r="231" spans="1:5" x14ac:dyDescent="0.2">
      <c r="A231" s="17">
        <v>575</v>
      </c>
      <c r="B231" s="25" t="s">
        <v>34</v>
      </c>
      <c r="C231" s="26">
        <f>SUM(C232+C236+C242+C244)</f>
        <v>2576900</v>
      </c>
      <c r="D231" s="26">
        <f>SUM(D232+D236+D242+D244)</f>
        <v>2576900</v>
      </c>
      <c r="E231" s="26">
        <f>SUM(E232+E236+E242+E244)</f>
        <v>2445425</v>
      </c>
    </row>
    <row r="232" spans="1:5" x14ac:dyDescent="0.2">
      <c r="A232" s="18">
        <v>31</v>
      </c>
      <c r="B232" s="16" t="s">
        <v>4</v>
      </c>
      <c r="C232" s="8">
        <f>SUM(C233+C234+C235)</f>
        <v>217200</v>
      </c>
      <c r="D232" s="8">
        <f>SUM(D233+D234+D235)</f>
        <v>217200</v>
      </c>
      <c r="E232" s="8">
        <f>SUM(E233+E234+E235)</f>
        <v>217200</v>
      </c>
    </row>
    <row r="233" spans="1:5" x14ac:dyDescent="0.2">
      <c r="A233" s="20">
        <v>311</v>
      </c>
      <c r="B233" s="16" t="s">
        <v>5</v>
      </c>
      <c r="C233" s="8">
        <v>180000</v>
      </c>
      <c r="D233" s="8">
        <v>180000</v>
      </c>
      <c r="E233" s="8">
        <v>180000</v>
      </c>
    </row>
    <row r="234" spans="1:5" x14ac:dyDescent="0.2">
      <c r="A234" s="20">
        <v>312</v>
      </c>
      <c r="B234" s="16" t="s">
        <v>6</v>
      </c>
      <c r="C234" s="8">
        <v>7500</v>
      </c>
      <c r="D234" s="8">
        <v>7500</v>
      </c>
      <c r="E234" s="8">
        <v>7500</v>
      </c>
    </row>
    <row r="235" spans="1:5" x14ac:dyDescent="0.2">
      <c r="A235" s="20">
        <v>313</v>
      </c>
      <c r="B235" s="16" t="s">
        <v>7</v>
      </c>
      <c r="C235" s="8">
        <v>29700</v>
      </c>
      <c r="D235" s="8">
        <v>29700</v>
      </c>
      <c r="E235" s="8">
        <v>29700</v>
      </c>
    </row>
    <row r="236" spans="1:5" x14ac:dyDescent="0.2">
      <c r="A236" s="18">
        <v>32</v>
      </c>
      <c r="B236" s="16" t="s">
        <v>8</v>
      </c>
      <c r="C236" s="26">
        <f>SUM(C237+C238+C239+C240+C241)</f>
        <v>2152700</v>
      </c>
      <c r="D236" s="26">
        <f>SUM(D237+D238+D239+D240+D241)</f>
        <v>2152700</v>
      </c>
      <c r="E236" s="26">
        <f>SUM(E237+E238+E239+E240+E241)</f>
        <v>2021225</v>
      </c>
    </row>
    <row r="237" spans="1:5" x14ac:dyDescent="0.2">
      <c r="A237" s="20">
        <v>321</v>
      </c>
      <c r="B237" s="16" t="s">
        <v>9</v>
      </c>
      <c r="C237" s="8">
        <v>51034</v>
      </c>
      <c r="D237" s="33">
        <v>52249</v>
      </c>
      <c r="E237" s="33">
        <v>25249</v>
      </c>
    </row>
    <row r="238" spans="1:5" x14ac:dyDescent="0.2">
      <c r="A238" s="20">
        <v>322</v>
      </c>
      <c r="B238" s="16" t="s">
        <v>10</v>
      </c>
      <c r="C238" s="8">
        <v>9000</v>
      </c>
      <c r="D238" s="8">
        <v>9000</v>
      </c>
      <c r="E238" s="8">
        <v>9000</v>
      </c>
    </row>
    <row r="239" spans="1:5" x14ac:dyDescent="0.2">
      <c r="A239" s="20">
        <v>323</v>
      </c>
      <c r="B239" s="16" t="s">
        <v>11</v>
      </c>
      <c r="C239" s="7" t="s">
        <v>56</v>
      </c>
      <c r="D239" s="34">
        <v>1850195</v>
      </c>
      <c r="E239" s="34">
        <v>1723220</v>
      </c>
    </row>
    <row r="240" spans="1:5" x14ac:dyDescent="0.2">
      <c r="A240" s="20">
        <v>324</v>
      </c>
      <c r="B240" s="16" t="s">
        <v>12</v>
      </c>
      <c r="C240" s="8">
        <v>80100</v>
      </c>
      <c r="D240" s="8">
        <v>80100</v>
      </c>
      <c r="E240" s="8">
        <v>102600</v>
      </c>
    </row>
    <row r="241" spans="1:5" x14ac:dyDescent="0.2">
      <c r="A241" s="20">
        <v>329</v>
      </c>
      <c r="B241" s="16" t="s">
        <v>13</v>
      </c>
      <c r="C241" s="8">
        <v>161156</v>
      </c>
      <c r="D241" s="8">
        <v>161156</v>
      </c>
      <c r="E241" s="8">
        <v>161156</v>
      </c>
    </row>
    <row r="242" spans="1:5" x14ac:dyDescent="0.2">
      <c r="A242" s="18">
        <v>36</v>
      </c>
      <c r="B242" s="16" t="s">
        <v>16</v>
      </c>
      <c r="C242" s="8">
        <f>C243</f>
        <v>180000</v>
      </c>
      <c r="D242" s="8">
        <f>D243</f>
        <v>180000</v>
      </c>
      <c r="E242" s="8">
        <f>E243</f>
        <v>180000</v>
      </c>
    </row>
    <row r="243" spans="1:5" x14ac:dyDescent="0.2">
      <c r="A243" s="20">
        <v>366</v>
      </c>
      <c r="B243" s="16" t="s">
        <v>17</v>
      </c>
      <c r="C243" s="8">
        <v>180000</v>
      </c>
      <c r="D243" s="8">
        <v>180000</v>
      </c>
      <c r="E243" s="8">
        <v>180000</v>
      </c>
    </row>
    <row r="244" spans="1:5" x14ac:dyDescent="0.2">
      <c r="A244" s="18">
        <v>42</v>
      </c>
      <c r="B244" s="16" t="s">
        <v>20</v>
      </c>
      <c r="C244" s="8">
        <f>C245</f>
        <v>27000</v>
      </c>
      <c r="D244" s="8">
        <f>D245</f>
        <v>27000</v>
      </c>
      <c r="E244" s="8">
        <f>E245</f>
        <v>27000</v>
      </c>
    </row>
    <row r="245" spans="1:5" x14ac:dyDescent="0.2">
      <c r="A245" s="20">
        <v>422</v>
      </c>
      <c r="B245" s="16" t="s">
        <v>21</v>
      </c>
      <c r="C245" s="8">
        <v>27000</v>
      </c>
      <c r="D245" s="8">
        <v>27000</v>
      </c>
      <c r="E245" s="8">
        <v>27000</v>
      </c>
    </row>
    <row r="246" spans="1:5" x14ac:dyDescent="0.2">
      <c r="A246" s="15" t="s">
        <v>57</v>
      </c>
      <c r="B246" s="16" t="s">
        <v>58</v>
      </c>
      <c r="C246" s="26">
        <f>SUM(C247+C260)</f>
        <v>1407355</v>
      </c>
      <c r="D246" s="26"/>
      <c r="E246" s="26"/>
    </row>
    <row r="247" spans="1:5" x14ac:dyDescent="0.2">
      <c r="A247" s="17">
        <v>12</v>
      </c>
      <c r="B247" s="25" t="s">
        <v>28</v>
      </c>
      <c r="C247" s="8">
        <f>SUM(C248+C252+C258)</f>
        <v>211628</v>
      </c>
      <c r="D247" s="8"/>
      <c r="E247" s="8"/>
    </row>
    <row r="248" spans="1:5" x14ac:dyDescent="0.2">
      <c r="A248" s="18">
        <v>31</v>
      </c>
      <c r="B248" s="16" t="s">
        <v>4</v>
      </c>
      <c r="C248" s="8">
        <f>SUM(C249+C250+C251)</f>
        <v>20250</v>
      </c>
      <c r="D248" s="33"/>
      <c r="E248" s="33"/>
    </row>
    <row r="249" spans="1:5" x14ac:dyDescent="0.2">
      <c r="A249" s="20">
        <v>311</v>
      </c>
      <c r="B249" s="16" t="s">
        <v>5</v>
      </c>
      <c r="C249" s="8">
        <v>15000</v>
      </c>
      <c r="D249" s="33"/>
      <c r="E249" s="33"/>
    </row>
    <row r="250" spans="1:5" x14ac:dyDescent="0.2">
      <c r="A250" s="20">
        <v>312</v>
      </c>
      <c r="B250" s="16" t="s">
        <v>6</v>
      </c>
      <c r="C250" s="8">
        <v>2775</v>
      </c>
      <c r="D250" s="33"/>
      <c r="E250" s="33"/>
    </row>
    <row r="251" spans="1:5" x14ac:dyDescent="0.2">
      <c r="A251" s="20">
        <v>313</v>
      </c>
      <c r="B251" s="16" t="s">
        <v>7</v>
      </c>
      <c r="C251" s="8">
        <v>2475</v>
      </c>
      <c r="D251" s="33"/>
      <c r="E251" s="33"/>
    </row>
    <row r="252" spans="1:5" x14ac:dyDescent="0.2">
      <c r="A252" s="18">
        <v>32</v>
      </c>
      <c r="B252" s="16" t="s">
        <v>8</v>
      </c>
      <c r="C252" s="8">
        <f>SUM(C253+C254+C255+C256+C257)</f>
        <v>189128</v>
      </c>
      <c r="D252" s="33"/>
      <c r="E252" s="33"/>
    </row>
    <row r="253" spans="1:5" x14ac:dyDescent="0.2">
      <c r="A253" s="20">
        <v>321</v>
      </c>
      <c r="B253" s="16" t="s">
        <v>9</v>
      </c>
      <c r="C253" s="9">
        <v>653</v>
      </c>
      <c r="D253" s="35"/>
      <c r="E253" s="35"/>
    </row>
    <row r="254" spans="1:5" x14ac:dyDescent="0.2">
      <c r="A254" s="20">
        <v>322</v>
      </c>
      <c r="B254" s="16" t="s">
        <v>10</v>
      </c>
      <c r="C254" s="8">
        <v>1500</v>
      </c>
      <c r="D254" s="33"/>
      <c r="E254" s="33"/>
    </row>
    <row r="255" spans="1:5" x14ac:dyDescent="0.2">
      <c r="A255" s="20">
        <v>323</v>
      </c>
      <c r="B255" s="16" t="s">
        <v>11</v>
      </c>
      <c r="C255" s="8">
        <v>178875</v>
      </c>
      <c r="D255" s="33"/>
      <c r="E255" s="33"/>
    </row>
    <row r="256" spans="1:5" x14ac:dyDescent="0.2">
      <c r="A256" s="20">
        <v>324</v>
      </c>
      <c r="B256" s="16" t="s">
        <v>12</v>
      </c>
      <c r="C256" s="8">
        <v>3600</v>
      </c>
      <c r="D256" s="33"/>
      <c r="E256" s="33"/>
    </row>
    <row r="257" spans="1:5" x14ac:dyDescent="0.2">
      <c r="A257" s="20">
        <v>329</v>
      </c>
      <c r="B257" s="16" t="s">
        <v>13</v>
      </c>
      <c r="C257" s="8">
        <v>4500</v>
      </c>
      <c r="D257" s="33"/>
      <c r="E257" s="33"/>
    </row>
    <row r="258" spans="1:5" x14ac:dyDescent="0.2">
      <c r="A258" s="18">
        <v>42</v>
      </c>
      <c r="B258" s="16" t="s">
        <v>20</v>
      </c>
      <c r="C258" s="8">
        <f>C259</f>
        <v>2250</v>
      </c>
      <c r="D258" s="33"/>
      <c r="E258" s="33"/>
    </row>
    <row r="259" spans="1:5" x14ac:dyDescent="0.2">
      <c r="A259" s="20">
        <v>422</v>
      </c>
      <c r="B259" s="16" t="s">
        <v>21</v>
      </c>
      <c r="C259" s="8">
        <v>2250</v>
      </c>
      <c r="D259" s="33"/>
      <c r="E259" s="33"/>
    </row>
    <row r="260" spans="1:5" x14ac:dyDescent="0.2">
      <c r="A260" s="17">
        <v>561</v>
      </c>
      <c r="B260" s="25" t="s">
        <v>29</v>
      </c>
      <c r="C260" s="26">
        <f>SUM(C261+C265+C271)</f>
        <v>1195727</v>
      </c>
      <c r="D260" s="34"/>
      <c r="E260" s="34"/>
    </row>
    <row r="261" spans="1:5" x14ac:dyDescent="0.2">
      <c r="A261" s="18">
        <v>31</v>
      </c>
      <c r="B261" s="16" t="s">
        <v>4</v>
      </c>
      <c r="C261" s="8">
        <f>SUM(C262+C263+C264)</f>
        <v>111255</v>
      </c>
      <c r="D261" s="33"/>
      <c r="E261" s="33"/>
    </row>
    <row r="262" spans="1:5" x14ac:dyDescent="0.2">
      <c r="A262" s="20">
        <v>311</v>
      </c>
      <c r="B262" s="16" t="s">
        <v>5</v>
      </c>
      <c r="C262" s="8">
        <v>82000</v>
      </c>
      <c r="D262" s="33"/>
      <c r="E262" s="33"/>
    </row>
    <row r="263" spans="1:5" x14ac:dyDescent="0.2">
      <c r="A263" s="20">
        <v>312</v>
      </c>
      <c r="B263" s="16" t="s">
        <v>6</v>
      </c>
      <c r="C263" s="8">
        <v>15725</v>
      </c>
      <c r="D263" s="33"/>
      <c r="E263" s="33"/>
    </row>
    <row r="264" spans="1:5" x14ac:dyDescent="0.2">
      <c r="A264" s="20">
        <v>313</v>
      </c>
      <c r="B264" s="16" t="s">
        <v>7</v>
      </c>
      <c r="C264" s="8">
        <v>13530</v>
      </c>
      <c r="D264" s="33"/>
      <c r="E264" s="33"/>
    </row>
    <row r="265" spans="1:5" x14ac:dyDescent="0.2">
      <c r="A265" s="18">
        <v>32</v>
      </c>
      <c r="B265" s="16" t="s">
        <v>8</v>
      </c>
      <c r="C265" s="26">
        <f>SUM(C266+C267+C268+C269+C270)</f>
        <v>1071722</v>
      </c>
      <c r="D265" s="34"/>
      <c r="E265" s="34"/>
    </row>
    <row r="266" spans="1:5" x14ac:dyDescent="0.2">
      <c r="A266" s="20">
        <v>321</v>
      </c>
      <c r="B266" s="16" t="s">
        <v>9</v>
      </c>
      <c r="C266" s="8">
        <v>3697</v>
      </c>
      <c r="D266" s="33"/>
      <c r="E266" s="33"/>
    </row>
    <row r="267" spans="1:5" x14ac:dyDescent="0.2">
      <c r="A267" s="20">
        <v>322</v>
      </c>
      <c r="B267" s="16" t="s">
        <v>10</v>
      </c>
      <c r="C267" s="8">
        <v>8500</v>
      </c>
      <c r="D267" s="33"/>
      <c r="E267" s="33"/>
    </row>
    <row r="268" spans="1:5" x14ac:dyDescent="0.2">
      <c r="A268" s="20">
        <v>323</v>
      </c>
      <c r="B268" s="16" t="s">
        <v>11</v>
      </c>
      <c r="C268" s="7" t="s">
        <v>59</v>
      </c>
      <c r="D268" s="36"/>
      <c r="E268" s="36"/>
    </row>
    <row r="269" spans="1:5" x14ac:dyDescent="0.2">
      <c r="A269" s="20">
        <v>324</v>
      </c>
      <c r="B269" s="16" t="s">
        <v>12</v>
      </c>
      <c r="C269" s="8">
        <v>20400</v>
      </c>
      <c r="D269" s="33"/>
      <c r="E269" s="33"/>
    </row>
    <row r="270" spans="1:5" x14ac:dyDescent="0.2">
      <c r="A270" s="20">
        <v>329</v>
      </c>
      <c r="B270" s="16" t="s">
        <v>13</v>
      </c>
      <c r="C270" s="8">
        <v>25500</v>
      </c>
      <c r="D270" s="33"/>
      <c r="E270" s="33"/>
    </row>
    <row r="271" spans="1:5" x14ac:dyDescent="0.2">
      <c r="A271" s="18">
        <v>42</v>
      </c>
      <c r="B271" s="16" t="s">
        <v>20</v>
      </c>
      <c r="C271" s="8">
        <f>C272</f>
        <v>12750</v>
      </c>
      <c r="D271" s="33"/>
      <c r="E271" s="33"/>
    </row>
    <row r="272" spans="1:5" x14ac:dyDescent="0.2">
      <c r="A272" s="20">
        <v>422</v>
      </c>
      <c r="B272" s="16" t="s">
        <v>21</v>
      </c>
      <c r="C272" s="8">
        <v>12750</v>
      </c>
      <c r="D272" s="33"/>
      <c r="E272" s="33"/>
    </row>
    <row r="273" spans="1:5" ht="25.5" customHeight="1" x14ac:dyDescent="0.2">
      <c r="A273" s="7" t="s">
        <v>60</v>
      </c>
      <c r="B273" s="23" t="s">
        <v>88</v>
      </c>
      <c r="C273" s="8">
        <f>SUM(C274+C277)</f>
        <v>350000</v>
      </c>
      <c r="D273" s="33">
        <f>SUM(D274+D277)</f>
        <v>350000</v>
      </c>
      <c r="E273" s="33"/>
    </row>
    <row r="274" spans="1:5" x14ac:dyDescent="0.2">
      <c r="A274" s="17">
        <v>12</v>
      </c>
      <c r="B274" s="25" t="s">
        <v>28</v>
      </c>
      <c r="C274" s="8">
        <f t="shared" ref="C274:D275" si="8">C275</f>
        <v>87500</v>
      </c>
      <c r="D274" s="8">
        <f t="shared" si="8"/>
        <v>87500</v>
      </c>
      <c r="E274" s="8"/>
    </row>
    <row r="275" spans="1:5" x14ac:dyDescent="0.2">
      <c r="A275" s="18">
        <v>32</v>
      </c>
      <c r="B275" s="16" t="s">
        <v>8</v>
      </c>
      <c r="C275" s="8">
        <f t="shared" si="8"/>
        <v>87500</v>
      </c>
      <c r="D275" s="8">
        <f t="shared" si="8"/>
        <v>87500</v>
      </c>
      <c r="E275" s="8"/>
    </row>
    <row r="276" spans="1:5" x14ac:dyDescent="0.2">
      <c r="A276" s="20">
        <v>323</v>
      </c>
      <c r="B276" s="16" t="s">
        <v>11</v>
      </c>
      <c r="C276" s="8">
        <v>87500</v>
      </c>
      <c r="D276" s="8">
        <v>87500</v>
      </c>
      <c r="E276" s="8"/>
    </row>
    <row r="277" spans="1:5" x14ac:dyDescent="0.2">
      <c r="A277" s="17">
        <v>575</v>
      </c>
      <c r="B277" s="25" t="s">
        <v>34</v>
      </c>
      <c r="C277" s="8">
        <f t="shared" ref="C277:D278" si="9">C278</f>
        <v>262500</v>
      </c>
      <c r="D277" s="8">
        <f t="shared" si="9"/>
        <v>262500</v>
      </c>
      <c r="E277" s="8"/>
    </row>
    <row r="278" spans="1:5" x14ac:dyDescent="0.2">
      <c r="A278" s="18">
        <v>32</v>
      </c>
      <c r="B278" s="16" t="s">
        <v>8</v>
      </c>
      <c r="C278" s="8">
        <f t="shared" si="9"/>
        <v>262500</v>
      </c>
      <c r="D278" s="8">
        <f t="shared" si="9"/>
        <v>262500</v>
      </c>
      <c r="E278" s="8"/>
    </row>
    <row r="279" spans="1:5" x14ac:dyDescent="0.2">
      <c r="A279" s="20">
        <v>323</v>
      </c>
      <c r="B279" s="16" t="s">
        <v>11</v>
      </c>
      <c r="C279" s="8">
        <v>262500</v>
      </c>
      <c r="D279" s="8">
        <v>262500</v>
      </c>
      <c r="E279" s="8"/>
    </row>
    <row r="280" spans="1:5" x14ac:dyDescent="0.2">
      <c r="A280" s="15" t="s">
        <v>61</v>
      </c>
      <c r="B280" s="16" t="s">
        <v>25</v>
      </c>
      <c r="C280" s="8">
        <f>C281</f>
        <v>105500</v>
      </c>
      <c r="D280" s="8">
        <f>D281</f>
        <v>105500</v>
      </c>
      <c r="E280" s="8">
        <f>E281</f>
        <v>80500</v>
      </c>
    </row>
    <row r="281" spans="1:5" x14ac:dyDescent="0.2">
      <c r="A281" s="17">
        <v>11</v>
      </c>
      <c r="B281" s="25" t="s">
        <v>0</v>
      </c>
      <c r="C281" s="8">
        <f>SUM(C282+C284)</f>
        <v>105500</v>
      </c>
      <c r="D281" s="8">
        <f>SUM(D282+D284)</f>
        <v>105500</v>
      </c>
      <c r="E281" s="8">
        <f>SUM(E282+E284)</f>
        <v>80500</v>
      </c>
    </row>
    <row r="282" spans="1:5" x14ac:dyDescent="0.2">
      <c r="A282" s="18">
        <v>41</v>
      </c>
      <c r="B282" s="16" t="s">
        <v>23</v>
      </c>
      <c r="C282" s="8">
        <f>C283</f>
        <v>55500</v>
      </c>
      <c r="D282" s="8">
        <f>D283</f>
        <v>55500</v>
      </c>
      <c r="E282" s="8">
        <f>E283</f>
        <v>55500</v>
      </c>
    </row>
    <row r="283" spans="1:5" x14ac:dyDescent="0.2">
      <c r="A283" s="20">
        <v>412</v>
      </c>
      <c r="B283" s="16" t="s">
        <v>24</v>
      </c>
      <c r="C283" s="8">
        <v>55500</v>
      </c>
      <c r="D283" s="8">
        <v>55500</v>
      </c>
      <c r="E283" s="8">
        <v>55500</v>
      </c>
    </row>
    <row r="284" spans="1:5" x14ac:dyDescent="0.2">
      <c r="A284" s="18">
        <v>42</v>
      </c>
      <c r="B284" s="16" t="s">
        <v>20</v>
      </c>
      <c r="C284" s="8">
        <f>C285</f>
        <v>50000</v>
      </c>
      <c r="D284" s="8">
        <f>D285</f>
        <v>50000</v>
      </c>
      <c r="E284" s="8">
        <f>E285</f>
        <v>25000</v>
      </c>
    </row>
    <row r="285" spans="1:5" x14ac:dyDescent="0.2">
      <c r="A285" s="28">
        <v>422</v>
      </c>
      <c r="B285" s="29" t="s">
        <v>21</v>
      </c>
      <c r="C285" s="30">
        <v>50000</v>
      </c>
      <c r="D285" s="30">
        <v>50000</v>
      </c>
      <c r="E285" s="30">
        <v>25000</v>
      </c>
    </row>
    <row r="286" spans="1:5" x14ac:dyDescent="0.2">
      <c r="A286" s="21"/>
      <c r="B286" s="21"/>
      <c r="C286" s="21"/>
      <c r="D286" s="21"/>
      <c r="E286" s="21"/>
    </row>
    <row r="287" spans="1:5" x14ac:dyDescent="0.2">
      <c r="A287" s="21"/>
      <c r="B287" s="21"/>
      <c r="C287" s="21"/>
      <c r="D287" s="21"/>
      <c r="E287" s="21"/>
    </row>
    <row r="288" spans="1:5" x14ac:dyDescent="0.2">
      <c r="A288" s="21"/>
      <c r="B288" s="21"/>
      <c r="C288" s="21"/>
      <c r="D288" s="21"/>
      <c r="E288" s="21"/>
    </row>
    <row r="289" spans="1:5" x14ac:dyDescent="0.2">
      <c r="A289" s="21"/>
      <c r="B289" s="21"/>
      <c r="C289" s="21"/>
      <c r="D289" s="21"/>
      <c r="E289" s="21"/>
    </row>
    <row r="290" spans="1:5" x14ac:dyDescent="0.2">
      <c r="A290" s="21"/>
      <c r="B290" s="21"/>
      <c r="C290" s="21"/>
      <c r="D290" s="21"/>
      <c r="E290" s="21"/>
    </row>
  </sheetData>
  <pageMargins left="0" right="0" top="0" bottom="0" header="0.31496062992125984" footer="0.31496062992125984"/>
  <pageSetup paperSize="9" scale="75" orientation="portrait" r:id="rId1"/>
  <ignoredErrors>
    <ignoredError sqref="C281:E281" formula="1"/>
    <ignoredError sqref="C268 C239:E240 D173:E175 C145:E145 C42:E43 C37:E38 C24:E25 C36:E3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020 87 </vt:lpstr>
      <vt:lpstr>'020 87 '!Podrucje_ispisa</vt:lpstr>
    </vt:vector>
  </TitlesOfParts>
  <Company>Investintech.com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Kristina Horvatić</cp:lastModifiedBy>
  <cp:lastPrinted>2023-02-03T12:40:00Z</cp:lastPrinted>
  <dcterms:created xsi:type="dcterms:W3CDTF">2021-11-30T03:56:01Z</dcterms:created>
  <dcterms:modified xsi:type="dcterms:W3CDTF">2023-02-03T12:40:12Z</dcterms:modified>
</cp:coreProperties>
</file>